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Korisnik\Desktop\OPĆINA\FINANCIJSKI IZVJEŠTAJI\2024\Konsolidirani 1-12\"/>
    </mc:Choice>
  </mc:AlternateContent>
  <xr:revisionPtr revIDLastSave="0" documentId="13_ncr:1_{27034139-DC8A-483F-BC4E-19AB94A45D1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E309" i="9" s="1"/>
  <c r="B309" i="9" s="1"/>
  <c r="F309" i="9"/>
  <c r="F308" i="9"/>
  <c r="H307" i="9"/>
  <c r="G307" i="9"/>
  <c r="E307" i="9" s="1"/>
  <c r="B307" i="9" s="1"/>
  <c r="F307" i="9"/>
  <c r="H306" i="9"/>
  <c r="G306" i="9"/>
  <c r="F306" i="9"/>
  <c r="E306" i="9"/>
  <c r="B306" i="9" s="1"/>
  <c r="H305" i="9"/>
  <c r="E305" i="9" s="1"/>
  <c r="B305" i="9" s="1"/>
  <c r="G305" i="9"/>
  <c r="F305" i="9"/>
  <c r="H304" i="9"/>
  <c r="G304" i="9"/>
  <c r="E304" i="9" s="1"/>
  <c r="B304" i="9" s="1"/>
  <c r="F304" i="9"/>
  <c r="H303" i="9"/>
  <c r="G303" i="9"/>
  <c r="E303" i="9" s="1"/>
  <c r="B303" i="9" s="1"/>
  <c r="F303" i="9"/>
  <c r="H302" i="9"/>
  <c r="E302" i="9" s="1"/>
  <c r="B302" i="9" s="1"/>
  <c r="G302" i="9"/>
  <c r="F302" i="9"/>
  <c r="H301" i="9"/>
  <c r="G301" i="9"/>
  <c r="F301" i="9"/>
  <c r="E301" i="9"/>
  <c r="B301" i="9" s="1"/>
  <c r="H300" i="9"/>
  <c r="G300" i="9"/>
  <c r="E300" i="9" s="1"/>
  <c r="B300" i="9" s="1"/>
  <c r="F300" i="9"/>
  <c r="H299" i="9"/>
  <c r="G299" i="9"/>
  <c r="E299" i="9" s="1"/>
  <c r="B299" i="9" s="1"/>
  <c r="F299" i="9"/>
  <c r="H298" i="9"/>
  <c r="E298" i="9" s="1"/>
  <c r="B298" i="9" s="1"/>
  <c r="G298" i="9"/>
  <c r="F298" i="9"/>
  <c r="H297" i="9"/>
  <c r="G297" i="9"/>
  <c r="F297" i="9"/>
  <c r="E297" i="9"/>
  <c r="B297" i="9" s="1"/>
  <c r="H296" i="9"/>
  <c r="G296" i="9"/>
  <c r="E296" i="9" s="1"/>
  <c r="B296" i="9" s="1"/>
  <c r="F296" i="9"/>
  <c r="H295" i="9"/>
  <c r="G295" i="9"/>
  <c r="E295" i="9" s="1"/>
  <c r="B295" i="9" s="1"/>
  <c r="F295" i="9"/>
  <c r="H294" i="9"/>
  <c r="E294" i="9" s="1"/>
  <c r="B294" i="9" s="1"/>
  <c r="G294" i="9"/>
  <c r="F294" i="9"/>
  <c r="H293" i="9"/>
  <c r="G293" i="9"/>
  <c r="F293" i="9"/>
  <c r="E293" i="9"/>
  <c r="B293" i="9" s="1"/>
  <c r="H292" i="9"/>
  <c r="G292" i="9"/>
  <c r="E292" i="9" s="1"/>
  <c r="B292" i="9" s="1"/>
  <c r="F292" i="9"/>
  <c r="F291" i="9"/>
  <c r="F290" i="9"/>
  <c r="H289" i="9"/>
  <c r="G289" i="9"/>
  <c r="F289" i="9"/>
  <c r="E289" i="9"/>
  <c r="B289" i="9" s="1"/>
  <c r="H288" i="9"/>
  <c r="G288" i="9"/>
  <c r="E288" i="9" s="1"/>
  <c r="B288" i="9" s="1"/>
  <c r="F288" i="9"/>
  <c r="H287" i="9"/>
  <c r="G287" i="9"/>
  <c r="E287" i="9" s="1"/>
  <c r="B287" i="9" s="1"/>
  <c r="F287" i="9"/>
  <c r="H286" i="9"/>
  <c r="E286" i="9" s="1"/>
  <c r="B286" i="9" s="1"/>
  <c r="G286" i="9"/>
  <c r="F286" i="9"/>
  <c r="F285" i="9"/>
  <c r="H284" i="9"/>
  <c r="G284" i="9"/>
  <c r="F284" i="9"/>
  <c r="E284" i="9"/>
  <c r="B284" i="9" s="1"/>
  <c r="H283" i="9"/>
  <c r="G283" i="9"/>
  <c r="E283" i="9" s="1"/>
  <c r="B283" i="9" s="1"/>
  <c r="F283" i="9"/>
  <c r="H282" i="9"/>
  <c r="G282" i="9"/>
  <c r="E282" i="9" s="1"/>
  <c r="B282" i="9" s="1"/>
  <c r="F282" i="9"/>
  <c r="F281" i="9"/>
  <c r="F280" i="9"/>
  <c r="F279" i="9"/>
  <c r="F278" i="9"/>
  <c r="F277" i="9" s="1"/>
  <c r="F276" i="9"/>
  <c r="L275" i="9"/>
  <c r="F275" i="9" s="1"/>
  <c r="H275" i="9"/>
  <c r="F274" i="9"/>
  <c r="I273" i="9"/>
  <c r="H273" i="9"/>
  <c r="F273" i="9"/>
  <c r="E272" i="9"/>
  <c r="M271" i="9"/>
  <c r="F271" i="9" s="1"/>
  <c r="L271" i="9"/>
  <c r="E271" i="9"/>
  <c r="M270" i="9"/>
  <c r="L270" i="9"/>
  <c r="F270" i="9"/>
  <c r="E270" i="9"/>
  <c r="B270" i="9" s="1"/>
  <c r="M269" i="9"/>
  <c r="L269" i="9"/>
  <c r="F269" i="9" s="1"/>
  <c r="B269" i="9" s="1"/>
  <c r="E269" i="9"/>
  <c r="M268" i="9"/>
  <c r="L268" i="9"/>
  <c r="F268" i="9" s="1"/>
  <c r="B268" i="9" s="1"/>
  <c r="E268" i="9"/>
  <c r="M267" i="9"/>
  <c r="F267" i="9" s="1"/>
  <c r="L267" i="9"/>
  <c r="E267" i="9"/>
  <c r="M266" i="9"/>
  <c r="L266" i="9"/>
  <c r="F266" i="9"/>
  <c r="E266" i="9"/>
  <c r="B266" i="9" s="1"/>
  <c r="M265" i="9"/>
  <c r="L265" i="9"/>
  <c r="F265" i="9" s="1"/>
  <c r="B265" i="9" s="1"/>
  <c r="E265" i="9"/>
  <c r="M264" i="9"/>
  <c r="L264" i="9"/>
  <c r="E264" i="9"/>
  <c r="M263" i="9"/>
  <c r="F263" i="9" s="1"/>
  <c r="L263" i="9"/>
  <c r="E263" i="9"/>
  <c r="B263" i="9" s="1"/>
  <c r="M262" i="9"/>
  <c r="L262" i="9"/>
  <c r="F262" i="9"/>
  <c r="E262" i="9"/>
  <c r="B262" i="9" s="1"/>
  <c r="M261" i="9"/>
  <c r="L261" i="9"/>
  <c r="F261" i="9" s="1"/>
  <c r="B261" i="9" s="1"/>
  <c r="E261" i="9"/>
  <c r="M260" i="9"/>
  <c r="L260" i="9"/>
  <c r="E260" i="9"/>
  <c r="M259" i="9"/>
  <c r="F259" i="9" s="1"/>
  <c r="L259" i="9"/>
  <c r="E259" i="9"/>
  <c r="M258" i="9"/>
  <c r="L258" i="9"/>
  <c r="F258" i="9"/>
  <c r="E258" i="9"/>
  <c r="M257" i="9"/>
  <c r="L257" i="9"/>
  <c r="F257" i="9" s="1"/>
  <c r="B257" i="9" s="1"/>
  <c r="E257" i="9"/>
  <c r="M256" i="9"/>
  <c r="L256" i="9"/>
  <c r="E256" i="9"/>
  <c r="M255" i="9"/>
  <c r="F255" i="9" s="1"/>
  <c r="L255" i="9"/>
  <c r="E255" i="9"/>
  <c r="B255" i="9" s="1"/>
  <c r="M254" i="9"/>
  <c r="L254" i="9"/>
  <c r="F254" i="9"/>
  <c r="E254" i="9"/>
  <c r="B254" i="9" s="1"/>
  <c r="M253" i="9"/>
  <c r="L253" i="9"/>
  <c r="F253" i="9" s="1"/>
  <c r="B253" i="9" s="1"/>
  <c r="E253" i="9"/>
  <c r="M252" i="9"/>
  <c r="L252" i="9"/>
  <c r="F252" i="9" s="1"/>
  <c r="B252" i="9" s="1"/>
  <c r="E252" i="9"/>
  <c r="M251" i="9"/>
  <c r="F251" i="9" s="1"/>
  <c r="L251" i="9"/>
  <c r="E251" i="9"/>
  <c r="B251" i="9" s="1"/>
  <c r="M250" i="9"/>
  <c r="L250" i="9"/>
  <c r="F250" i="9"/>
  <c r="E250" i="9"/>
  <c r="B250" i="9" s="1"/>
  <c r="M249" i="9"/>
  <c r="L249" i="9"/>
  <c r="F249" i="9" s="1"/>
  <c r="B249" i="9" s="1"/>
  <c r="E249" i="9"/>
  <c r="M248" i="9"/>
  <c r="L248" i="9"/>
  <c r="E248" i="9"/>
  <c r="M247" i="9"/>
  <c r="F247" i="9" s="1"/>
  <c r="L247" i="9"/>
  <c r="E247" i="9"/>
  <c r="M246" i="9"/>
  <c r="L246" i="9"/>
  <c r="F246" i="9"/>
  <c r="E246" i="9"/>
  <c r="B246" i="9" s="1"/>
  <c r="M245" i="9"/>
  <c r="L245" i="9"/>
  <c r="F245" i="9" s="1"/>
  <c r="B245" i="9" s="1"/>
  <c r="E245" i="9"/>
  <c r="M244" i="9"/>
  <c r="L244" i="9"/>
  <c r="F244" i="9" s="1"/>
  <c r="B244" i="9" s="1"/>
  <c r="E244" i="9"/>
  <c r="M243" i="9"/>
  <c r="F243" i="9" s="1"/>
  <c r="L243" i="9"/>
  <c r="E243" i="9"/>
  <c r="B243" i="9" s="1"/>
  <c r="M242" i="9"/>
  <c r="L242" i="9"/>
  <c r="F242" i="9"/>
  <c r="E242" i="9"/>
  <c r="B242" i="9" s="1"/>
  <c r="M241" i="9"/>
  <c r="L241" i="9"/>
  <c r="F241" i="9" s="1"/>
  <c r="B241" i="9" s="1"/>
  <c r="E241" i="9"/>
  <c r="M240" i="9"/>
  <c r="L240" i="9"/>
  <c r="E240" i="9"/>
  <c r="M239" i="9"/>
  <c r="F239" i="9" s="1"/>
  <c r="L239" i="9"/>
  <c r="E239" i="9"/>
  <c r="M238" i="9"/>
  <c r="L238" i="9"/>
  <c r="F238" i="9"/>
  <c r="E238" i="9"/>
  <c r="B238" i="9" s="1"/>
  <c r="M237" i="9"/>
  <c r="L237" i="9"/>
  <c r="F237" i="9" s="1"/>
  <c r="B237" i="9" s="1"/>
  <c r="E237" i="9"/>
  <c r="M236" i="9"/>
  <c r="L236" i="9"/>
  <c r="F236" i="9" s="1"/>
  <c r="B236" i="9" s="1"/>
  <c r="E236" i="9"/>
  <c r="M235" i="9"/>
  <c r="F235" i="9" s="1"/>
  <c r="L235" i="9"/>
  <c r="E235" i="9"/>
  <c r="M234" i="9"/>
  <c r="L234" i="9"/>
  <c r="F234" i="9"/>
  <c r="E234" i="9"/>
  <c r="B234" i="9" s="1"/>
  <c r="M233" i="9"/>
  <c r="L233" i="9"/>
  <c r="F233" i="9" s="1"/>
  <c r="B233" i="9" s="1"/>
  <c r="E233" i="9"/>
  <c r="M232" i="9"/>
  <c r="L232" i="9"/>
  <c r="E232" i="9"/>
  <c r="M231" i="9"/>
  <c r="F231" i="9" s="1"/>
  <c r="L231" i="9"/>
  <c r="E231" i="9"/>
  <c r="B231" i="9" s="1"/>
  <c r="M230" i="9"/>
  <c r="L230" i="9"/>
  <c r="F230" i="9"/>
  <c r="E230" i="9"/>
  <c r="B230" i="9" s="1"/>
  <c r="M229" i="9"/>
  <c r="L229" i="9"/>
  <c r="F229" i="9" s="1"/>
  <c r="B229" i="9" s="1"/>
  <c r="E229" i="9"/>
  <c r="M228" i="9"/>
  <c r="L228" i="9"/>
  <c r="E228" i="9"/>
  <c r="M227" i="9"/>
  <c r="F227" i="9" s="1"/>
  <c r="L227" i="9"/>
  <c r="E227" i="9"/>
  <c r="M226" i="9"/>
  <c r="L226" i="9"/>
  <c r="F226" i="9"/>
  <c r="E226" i="9"/>
  <c r="M225" i="9"/>
  <c r="L225" i="9"/>
  <c r="F225" i="9" s="1"/>
  <c r="B225" i="9" s="1"/>
  <c r="E225" i="9"/>
  <c r="M224" i="9"/>
  <c r="L224" i="9"/>
  <c r="E224" i="9"/>
  <c r="M223" i="9"/>
  <c r="F223" i="9" s="1"/>
  <c r="L223" i="9"/>
  <c r="E223" i="9"/>
  <c r="B223" i="9" s="1"/>
  <c r="M222" i="9"/>
  <c r="L222" i="9"/>
  <c r="F222" i="9"/>
  <c r="E222" i="9"/>
  <c r="B222" i="9" s="1"/>
  <c r="M221" i="9"/>
  <c r="L221" i="9"/>
  <c r="F221" i="9" s="1"/>
  <c r="B221" i="9" s="1"/>
  <c r="E221" i="9"/>
  <c r="M220" i="9"/>
  <c r="L220" i="9"/>
  <c r="F220" i="9" s="1"/>
  <c r="B220" i="9" s="1"/>
  <c r="E220" i="9"/>
  <c r="M219" i="9"/>
  <c r="F219" i="9" s="1"/>
  <c r="L219" i="9"/>
  <c r="E219" i="9"/>
  <c r="B219" i="9" s="1"/>
  <c r="M218" i="9"/>
  <c r="L218" i="9"/>
  <c r="F218" i="9"/>
  <c r="E218" i="9"/>
  <c r="B218" i="9" s="1"/>
  <c r="M217" i="9"/>
  <c r="L217" i="9"/>
  <c r="F217" i="9" s="1"/>
  <c r="B217" i="9" s="1"/>
  <c r="E217" i="9"/>
  <c r="M216" i="9"/>
  <c r="L216" i="9"/>
  <c r="E216" i="9"/>
  <c r="M215" i="9"/>
  <c r="F215" i="9" s="1"/>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F159" i="9"/>
  <c r="H158" i="9"/>
  <c r="G158" i="9"/>
  <c r="E158" i="9" s="1"/>
  <c r="B158" i="9" s="1"/>
  <c r="F158" i="9"/>
  <c r="H157" i="9"/>
  <c r="G157" i="9"/>
  <c r="E157" i="9" s="1"/>
  <c r="B157" i="9" s="1"/>
  <c r="F157" i="9"/>
  <c r="H156" i="9"/>
  <c r="E156" i="9" s="1"/>
  <c r="G156" i="9"/>
  <c r="F156" i="9"/>
  <c r="B156" i="9"/>
  <c r="H155" i="9"/>
  <c r="G155" i="9"/>
  <c r="F155" i="9"/>
  <c r="E155" i="9"/>
  <c r="B155" i="9" s="1"/>
  <c r="H154" i="9"/>
  <c r="G154" i="9"/>
  <c r="F154" i="9"/>
  <c r="H153" i="9"/>
  <c r="G153" i="9"/>
  <c r="F153" i="9"/>
  <c r="E153" i="9"/>
  <c r="B153" i="9" s="1"/>
  <c r="H152" i="9"/>
  <c r="G152" i="9"/>
  <c r="F152" i="9"/>
  <c r="E152" i="9"/>
  <c r="H151" i="9"/>
  <c r="G151" i="9"/>
  <c r="E151" i="9" s="1"/>
  <c r="F151" i="9"/>
  <c r="H150" i="9"/>
  <c r="G150" i="9"/>
  <c r="E150" i="9" s="1"/>
  <c r="F150" i="9"/>
  <c r="H149" i="9"/>
  <c r="G149" i="9"/>
  <c r="E149" i="9" s="1"/>
  <c r="B149" i="9" s="1"/>
  <c r="F149" i="9"/>
  <c r="H148" i="9"/>
  <c r="E148" i="9" s="1"/>
  <c r="B148" i="9" s="1"/>
  <c r="G148" i="9"/>
  <c r="F148" i="9"/>
  <c r="H147" i="9"/>
  <c r="G147" i="9"/>
  <c r="F147" i="9"/>
  <c r="E147" i="9"/>
  <c r="B147" i="9" s="1"/>
  <c r="H146" i="9"/>
  <c r="G146" i="9"/>
  <c r="F146" i="9"/>
  <c r="H145" i="9"/>
  <c r="E145" i="9" s="1"/>
  <c r="B145" i="9" s="1"/>
  <c r="G145" i="9"/>
  <c r="F145" i="9"/>
  <c r="H144" i="9"/>
  <c r="G144" i="9"/>
  <c r="F144" i="9"/>
  <c r="E144" i="9"/>
  <c r="B144" i="9" s="1"/>
  <c r="F143" i="9"/>
  <c r="H142" i="9"/>
  <c r="G142" i="9"/>
  <c r="E142" i="9" s="1"/>
  <c r="F142" i="9"/>
  <c r="B142" i="9" s="1"/>
  <c r="H141" i="9"/>
  <c r="G141" i="9"/>
  <c r="F141" i="9"/>
  <c r="E141" i="9"/>
  <c r="B141" i="9" s="1"/>
  <c r="H140" i="9"/>
  <c r="E140" i="9" s="1"/>
  <c r="G140" i="9"/>
  <c r="F140" i="9"/>
  <c r="H139" i="9"/>
  <c r="G139" i="9"/>
  <c r="E139" i="9" s="1"/>
  <c r="B139" i="9" s="1"/>
  <c r="F139" i="9"/>
  <c r="H138" i="9"/>
  <c r="G138" i="9"/>
  <c r="F138" i="9"/>
  <c r="H137" i="9"/>
  <c r="G137" i="9"/>
  <c r="E137" i="9" s="1"/>
  <c r="B137" i="9" s="1"/>
  <c r="F137" i="9"/>
  <c r="H136" i="9"/>
  <c r="E136" i="9" s="1"/>
  <c r="B136" i="9" s="1"/>
  <c r="G136" i="9"/>
  <c r="F136" i="9"/>
  <c r="H135" i="9"/>
  <c r="G135" i="9"/>
  <c r="F135" i="9"/>
  <c r="E135" i="9"/>
  <c r="B135" i="9" s="1"/>
  <c r="H134" i="9"/>
  <c r="G134" i="9"/>
  <c r="E134" i="9" s="1"/>
  <c r="F134" i="9"/>
  <c r="B134" i="9"/>
  <c r="H133" i="9"/>
  <c r="G133" i="9"/>
  <c r="F133" i="9"/>
  <c r="E133" i="9"/>
  <c r="B133" i="9" s="1"/>
  <c r="H132" i="9"/>
  <c r="E132" i="9" s="1"/>
  <c r="B132" i="9" s="1"/>
  <c r="G132" i="9"/>
  <c r="F132" i="9"/>
  <c r="H131" i="9"/>
  <c r="G131" i="9"/>
  <c r="E131" i="9" s="1"/>
  <c r="B131" i="9" s="1"/>
  <c r="F131" i="9"/>
  <c r="H130" i="9"/>
  <c r="G130" i="9"/>
  <c r="E130" i="9" s="1"/>
  <c r="B130" i="9" s="1"/>
  <c r="F130" i="9"/>
  <c r="H129" i="9"/>
  <c r="G129" i="9"/>
  <c r="E129" i="9" s="1"/>
  <c r="F129" i="9"/>
  <c r="B129" i="9"/>
  <c r="H128" i="9"/>
  <c r="G128" i="9"/>
  <c r="F128" i="9"/>
  <c r="E128" i="9"/>
  <c r="B128" i="9" s="1"/>
  <c r="H127" i="9"/>
  <c r="G127" i="9"/>
  <c r="F127" i="9"/>
  <c r="E127" i="9"/>
  <c r="H126" i="9"/>
  <c r="G126" i="9"/>
  <c r="E126" i="9" s="1"/>
  <c r="F126" i="9"/>
  <c r="B126" i="9" s="1"/>
  <c r="H125" i="9"/>
  <c r="G125" i="9"/>
  <c r="F125" i="9"/>
  <c r="E125" i="9"/>
  <c r="B125" i="9" s="1"/>
  <c r="H124" i="9"/>
  <c r="E124" i="9" s="1"/>
  <c r="G124" i="9"/>
  <c r="F124" i="9"/>
  <c r="H123" i="9"/>
  <c r="G123" i="9"/>
  <c r="E123" i="9" s="1"/>
  <c r="B123" i="9" s="1"/>
  <c r="F123" i="9"/>
  <c r="H122" i="9"/>
  <c r="G122" i="9"/>
  <c r="F122" i="9"/>
  <c r="H121" i="9"/>
  <c r="G121" i="9"/>
  <c r="E121" i="9" s="1"/>
  <c r="B121" i="9" s="1"/>
  <c r="F121" i="9"/>
  <c r="H120" i="9"/>
  <c r="G120" i="9"/>
  <c r="F120" i="9"/>
  <c r="E120" i="9"/>
  <c r="B120" i="9" s="1"/>
  <c r="H119" i="9"/>
  <c r="G119" i="9"/>
  <c r="F119" i="9"/>
  <c r="E119" i="9"/>
  <c r="H118" i="9"/>
  <c r="G118" i="9"/>
  <c r="E118" i="9" s="1"/>
  <c r="F118" i="9"/>
  <c r="B118" i="9" s="1"/>
  <c r="H117" i="9"/>
  <c r="G117" i="9"/>
  <c r="F117" i="9"/>
  <c r="E117" i="9"/>
  <c r="B117" i="9" s="1"/>
  <c r="H116" i="9"/>
  <c r="E116" i="9" s="1"/>
  <c r="B116" i="9" s="1"/>
  <c r="G116" i="9"/>
  <c r="F116" i="9"/>
  <c r="H115" i="9"/>
  <c r="G115" i="9"/>
  <c r="E115" i="9" s="1"/>
  <c r="B115" i="9" s="1"/>
  <c r="F115" i="9"/>
  <c r="H114" i="9"/>
  <c r="G114" i="9"/>
  <c r="F114" i="9"/>
  <c r="H113" i="9"/>
  <c r="G113" i="9"/>
  <c r="E113" i="9" s="1"/>
  <c r="F113" i="9"/>
  <c r="B113" i="9"/>
  <c r="H112" i="9"/>
  <c r="G112" i="9"/>
  <c r="F112" i="9"/>
  <c r="E112" i="9"/>
  <c r="B112" i="9" s="1"/>
  <c r="H111" i="9"/>
  <c r="G111" i="9"/>
  <c r="F111" i="9"/>
  <c r="E111" i="9"/>
  <c r="H110" i="9"/>
  <c r="G110" i="9"/>
  <c r="E110" i="9" s="1"/>
  <c r="F110" i="9"/>
  <c r="B110" i="9" s="1"/>
  <c r="H109" i="9"/>
  <c r="G109" i="9"/>
  <c r="F109" i="9"/>
  <c r="E109" i="9"/>
  <c r="B109" i="9" s="1"/>
  <c r="H108" i="9"/>
  <c r="E108" i="9" s="1"/>
  <c r="G108" i="9"/>
  <c r="F108" i="9"/>
  <c r="H107" i="9"/>
  <c r="G107" i="9"/>
  <c r="E107" i="9" s="1"/>
  <c r="B107" i="9" s="1"/>
  <c r="F107" i="9"/>
  <c r="H106" i="9"/>
  <c r="G106" i="9"/>
  <c r="F106" i="9"/>
  <c r="H105" i="9"/>
  <c r="G105" i="9"/>
  <c r="E105" i="9" s="1"/>
  <c r="B105" i="9" s="1"/>
  <c r="F105" i="9"/>
  <c r="H104" i="9"/>
  <c r="G104" i="9"/>
  <c r="F104" i="9"/>
  <c r="E104" i="9"/>
  <c r="B104" i="9" s="1"/>
  <c r="H103" i="9"/>
  <c r="G103" i="9"/>
  <c r="F103" i="9"/>
  <c r="E103" i="9"/>
  <c r="H102" i="9"/>
  <c r="G102" i="9"/>
  <c r="E102" i="9" s="1"/>
  <c r="F102" i="9"/>
  <c r="B102" i="9" s="1"/>
  <c r="H101" i="9"/>
  <c r="G101" i="9"/>
  <c r="F101" i="9"/>
  <c r="E101" i="9"/>
  <c r="B101" i="9" s="1"/>
  <c r="H100" i="9"/>
  <c r="E100" i="9" s="1"/>
  <c r="B100" i="9" s="1"/>
  <c r="G100" i="9"/>
  <c r="F100" i="9"/>
  <c r="H99" i="9"/>
  <c r="G99" i="9"/>
  <c r="E99" i="9" s="1"/>
  <c r="B99" i="9" s="1"/>
  <c r="F99" i="9"/>
  <c r="H98" i="9"/>
  <c r="G98" i="9"/>
  <c r="F98" i="9"/>
  <c r="H97" i="9"/>
  <c r="G97" i="9"/>
  <c r="E97" i="9" s="1"/>
  <c r="F97" i="9"/>
  <c r="B97" i="9"/>
  <c r="H96" i="9"/>
  <c r="G96" i="9"/>
  <c r="F96" i="9"/>
  <c r="E96" i="9"/>
  <c r="B96" i="9" s="1"/>
  <c r="H95" i="9"/>
  <c r="G95" i="9"/>
  <c r="F95" i="9"/>
  <c r="E95" i="9"/>
  <c r="H94" i="9"/>
  <c r="G94" i="9"/>
  <c r="E94" i="9" s="1"/>
  <c r="F94" i="9"/>
  <c r="B94" i="9" s="1"/>
  <c r="H93" i="9"/>
  <c r="G93" i="9"/>
  <c r="F93" i="9"/>
  <c r="E93" i="9"/>
  <c r="B93" i="9" s="1"/>
  <c r="H92" i="9"/>
  <c r="E92" i="9" s="1"/>
  <c r="G92" i="9"/>
  <c r="F92" i="9"/>
  <c r="H91" i="9"/>
  <c r="G91" i="9"/>
  <c r="E91" i="9" s="1"/>
  <c r="B91" i="9" s="1"/>
  <c r="F91" i="9"/>
  <c r="H90" i="9"/>
  <c r="G90" i="9"/>
  <c r="F90" i="9"/>
  <c r="H89" i="9"/>
  <c r="G89" i="9"/>
  <c r="E89" i="9" s="1"/>
  <c r="B89" i="9" s="1"/>
  <c r="F89" i="9"/>
  <c r="H88" i="9"/>
  <c r="G88" i="9"/>
  <c r="F88" i="9"/>
  <c r="E88" i="9"/>
  <c r="B88" i="9" s="1"/>
  <c r="H87" i="9"/>
  <c r="G87" i="9"/>
  <c r="F87" i="9"/>
  <c r="E87" i="9"/>
  <c r="H86" i="9"/>
  <c r="G86" i="9"/>
  <c r="E86" i="9" s="1"/>
  <c r="F86" i="9"/>
  <c r="B86" i="9" s="1"/>
  <c r="H85" i="9"/>
  <c r="G85" i="9"/>
  <c r="F85" i="9"/>
  <c r="E85" i="9"/>
  <c r="B85" i="9" s="1"/>
  <c r="H84" i="9"/>
  <c r="E84" i="9" s="1"/>
  <c r="B84" i="9" s="1"/>
  <c r="G84" i="9"/>
  <c r="F84" i="9"/>
  <c r="H83" i="9"/>
  <c r="G83" i="9"/>
  <c r="E83" i="9" s="1"/>
  <c r="B83" i="9" s="1"/>
  <c r="F83" i="9"/>
  <c r="H82" i="9"/>
  <c r="G82" i="9"/>
  <c r="F82" i="9"/>
  <c r="H81" i="9"/>
  <c r="G81" i="9"/>
  <c r="E81" i="9" s="1"/>
  <c r="F81" i="9"/>
  <c r="B81" i="9"/>
  <c r="H80" i="9"/>
  <c r="G80" i="9"/>
  <c r="F80" i="9"/>
  <c r="E80" i="9"/>
  <c r="B80" i="9" s="1"/>
  <c r="H79" i="9"/>
  <c r="G79" i="9"/>
  <c r="F79" i="9"/>
  <c r="E79" i="9"/>
  <c r="H78" i="9"/>
  <c r="G78" i="9"/>
  <c r="E78" i="9" s="1"/>
  <c r="F78" i="9"/>
  <c r="B78" i="9" s="1"/>
  <c r="H77" i="9"/>
  <c r="G77" i="9"/>
  <c r="F77" i="9"/>
  <c r="E77" i="9"/>
  <c r="B77" i="9" s="1"/>
  <c r="H76" i="9"/>
  <c r="E76" i="9" s="1"/>
  <c r="G76" i="9"/>
  <c r="F76" i="9"/>
  <c r="H75" i="9"/>
  <c r="G75" i="9"/>
  <c r="E75" i="9" s="1"/>
  <c r="B75" i="9" s="1"/>
  <c r="F75" i="9"/>
  <c r="H74" i="9"/>
  <c r="G74" i="9"/>
  <c r="F74" i="9"/>
  <c r="H73" i="9"/>
  <c r="G73" i="9"/>
  <c r="E73" i="9" s="1"/>
  <c r="B73" i="9" s="1"/>
  <c r="F73" i="9"/>
  <c r="H72" i="9"/>
  <c r="G72" i="9"/>
  <c r="F72" i="9"/>
  <c r="E72" i="9"/>
  <c r="B72" i="9" s="1"/>
  <c r="H71" i="9"/>
  <c r="G71" i="9"/>
  <c r="F71" i="9"/>
  <c r="E71" i="9"/>
  <c r="H70" i="9"/>
  <c r="G70" i="9"/>
  <c r="E70" i="9" s="1"/>
  <c r="F70" i="9"/>
  <c r="B70" i="9" s="1"/>
  <c r="H69" i="9"/>
  <c r="G69" i="9"/>
  <c r="F69" i="9"/>
  <c r="E69" i="9"/>
  <c r="B69" i="9" s="1"/>
  <c r="H68" i="9"/>
  <c r="E68" i="9" s="1"/>
  <c r="B68" i="9" s="1"/>
  <c r="G68" i="9"/>
  <c r="F68" i="9"/>
  <c r="H67" i="9"/>
  <c r="G67" i="9"/>
  <c r="E67" i="9" s="1"/>
  <c r="B67" i="9" s="1"/>
  <c r="F67" i="9"/>
  <c r="H66" i="9"/>
  <c r="G66" i="9"/>
  <c r="F66" i="9"/>
  <c r="H65" i="9"/>
  <c r="G65" i="9"/>
  <c r="E65" i="9" s="1"/>
  <c r="F65" i="9"/>
  <c r="B65" i="9"/>
  <c r="H64" i="9"/>
  <c r="G64" i="9"/>
  <c r="F64" i="9"/>
  <c r="E64" i="9"/>
  <c r="B64" i="9" s="1"/>
  <c r="H63" i="9"/>
  <c r="G63" i="9"/>
  <c r="F63" i="9"/>
  <c r="E63" i="9"/>
  <c r="H62" i="9"/>
  <c r="G62" i="9"/>
  <c r="E62" i="9" s="1"/>
  <c r="F62" i="9"/>
  <c r="B62" i="9" s="1"/>
  <c r="H61" i="9"/>
  <c r="G61" i="9"/>
  <c r="F61" i="9"/>
  <c r="E61" i="9"/>
  <c r="B61" i="9" s="1"/>
  <c r="H60" i="9"/>
  <c r="E60" i="9" s="1"/>
  <c r="G60" i="9"/>
  <c r="F60" i="9"/>
  <c r="H59" i="9"/>
  <c r="G59" i="9"/>
  <c r="E59" i="9" s="1"/>
  <c r="B59" i="9" s="1"/>
  <c r="F59" i="9"/>
  <c r="H58" i="9"/>
  <c r="G58" i="9"/>
  <c r="F58" i="9"/>
  <c r="H57" i="9"/>
  <c r="G57" i="9"/>
  <c r="E57" i="9" s="1"/>
  <c r="B57" i="9" s="1"/>
  <c r="F57" i="9"/>
  <c r="H56" i="9"/>
  <c r="G56" i="9"/>
  <c r="F56" i="9"/>
  <c r="E56" i="9"/>
  <c r="B56" i="9" s="1"/>
  <c r="H55" i="9"/>
  <c r="G55" i="9"/>
  <c r="F55" i="9"/>
  <c r="E55" i="9"/>
  <c r="H54" i="9"/>
  <c r="G54" i="9"/>
  <c r="E54" i="9" s="1"/>
  <c r="F54" i="9"/>
  <c r="B54" i="9" s="1"/>
  <c r="H53" i="9"/>
  <c r="G53" i="9"/>
  <c r="F53" i="9"/>
  <c r="E53" i="9"/>
  <c r="H52" i="9"/>
  <c r="G52" i="9"/>
  <c r="E52" i="9" s="1"/>
  <c r="F52" i="9"/>
  <c r="H51" i="9"/>
  <c r="G51" i="9"/>
  <c r="E51" i="9" s="1"/>
  <c r="B51" i="9" s="1"/>
  <c r="F51" i="9"/>
  <c r="H50" i="9"/>
  <c r="E50" i="9" s="1"/>
  <c r="B50" i="9" s="1"/>
  <c r="G50" i="9"/>
  <c r="F50" i="9"/>
  <c r="H49" i="9"/>
  <c r="G49" i="9"/>
  <c r="F49" i="9"/>
  <c r="E49" i="9"/>
  <c r="B49" i="9" s="1"/>
  <c r="H48" i="9"/>
  <c r="G48" i="9"/>
  <c r="E48" i="9" s="1"/>
  <c r="F48" i="9"/>
  <c r="B48" i="9"/>
  <c r="H47" i="9"/>
  <c r="G47" i="9"/>
  <c r="F47" i="9"/>
  <c r="E47" i="9"/>
  <c r="B47" i="9" s="1"/>
  <c r="H46" i="9"/>
  <c r="E46" i="9" s="1"/>
  <c r="B46" i="9" s="1"/>
  <c r="G46" i="9"/>
  <c r="F46" i="9"/>
  <c r="H45" i="9"/>
  <c r="G45" i="9"/>
  <c r="E45" i="9" s="1"/>
  <c r="B45" i="9" s="1"/>
  <c r="F45" i="9"/>
  <c r="H44" i="9"/>
  <c r="G44" i="9"/>
  <c r="E44" i="9" s="1"/>
  <c r="B44" i="9" s="1"/>
  <c r="F44" i="9"/>
  <c r="H43" i="9"/>
  <c r="G43" i="9"/>
  <c r="E43" i="9" s="1"/>
  <c r="B43" i="9" s="1"/>
  <c r="F43" i="9"/>
  <c r="H42" i="9"/>
  <c r="E42" i="9" s="1"/>
  <c r="B42" i="9" s="1"/>
  <c r="G42" i="9"/>
  <c r="F42" i="9"/>
  <c r="H41" i="9"/>
  <c r="G41" i="9"/>
  <c r="F41" i="9"/>
  <c r="E41" i="9"/>
  <c r="B41" i="9" s="1"/>
  <c r="H40" i="9"/>
  <c r="G40" i="9"/>
  <c r="E40" i="9" s="1"/>
  <c r="F40" i="9"/>
  <c r="B40" i="9"/>
  <c r="H39" i="9"/>
  <c r="G39" i="9"/>
  <c r="F39" i="9"/>
  <c r="E39" i="9"/>
  <c r="B39" i="9" s="1"/>
  <c r="H38" i="9"/>
  <c r="E38" i="9" s="1"/>
  <c r="B38" i="9" s="1"/>
  <c r="G38" i="9"/>
  <c r="F38" i="9"/>
  <c r="H37" i="9"/>
  <c r="G37" i="9"/>
  <c r="E37" i="9" s="1"/>
  <c r="B37" i="9" s="1"/>
  <c r="F37" i="9"/>
  <c r="H36" i="9"/>
  <c r="G36" i="9"/>
  <c r="E36" i="9" s="1"/>
  <c r="B36" i="9" s="1"/>
  <c r="F36" i="9"/>
  <c r="H35" i="9"/>
  <c r="G35" i="9"/>
  <c r="E35" i="9" s="1"/>
  <c r="B35" i="9" s="1"/>
  <c r="F35" i="9"/>
  <c r="H34" i="9"/>
  <c r="E34" i="9" s="1"/>
  <c r="B34" i="9" s="1"/>
  <c r="G34" i="9"/>
  <c r="F34" i="9"/>
  <c r="H33" i="9"/>
  <c r="G33" i="9"/>
  <c r="F33" i="9"/>
  <c r="E33" i="9"/>
  <c r="B33" i="9" s="1"/>
  <c r="H32" i="9"/>
  <c r="G32" i="9"/>
  <c r="E32" i="9" s="1"/>
  <c r="F32" i="9"/>
  <c r="B32" i="9"/>
  <c r="H31" i="9"/>
  <c r="G31" i="9"/>
  <c r="F31" i="9"/>
  <c r="E31" i="9"/>
  <c r="B31" i="9" s="1"/>
  <c r="H30" i="9"/>
  <c r="E30" i="9" s="1"/>
  <c r="B30" i="9" s="1"/>
  <c r="G30" i="9"/>
  <c r="F30" i="9"/>
  <c r="H29" i="9"/>
  <c r="G29" i="9"/>
  <c r="E29" i="9" s="1"/>
  <c r="B29" i="9" s="1"/>
  <c r="F29" i="9"/>
  <c r="H28" i="9"/>
  <c r="G28" i="9"/>
  <c r="E28" i="9" s="1"/>
  <c r="B28" i="9" s="1"/>
  <c r="F28" i="9"/>
  <c r="H27" i="9"/>
  <c r="G27" i="9"/>
  <c r="E27" i="9" s="1"/>
  <c r="B27" i="9" s="1"/>
  <c r="F27" i="9"/>
  <c r="H26" i="9"/>
  <c r="E26" i="9" s="1"/>
  <c r="B26" i="9" s="1"/>
  <c r="G26" i="9"/>
  <c r="F26" i="9"/>
  <c r="H25" i="9"/>
  <c r="G25" i="9"/>
  <c r="F25" i="9"/>
  <c r="E25" i="9"/>
  <c r="B25" i="9" s="1"/>
  <c r="H24" i="9"/>
  <c r="G24" i="9"/>
  <c r="E24" i="9" s="1"/>
  <c r="F24" i="9"/>
  <c r="B24" i="9"/>
  <c r="H23" i="9"/>
  <c r="G23" i="9"/>
  <c r="F23" i="9"/>
  <c r="E23" i="9"/>
  <c r="B23" i="9" s="1"/>
  <c r="H22" i="9"/>
  <c r="E22" i="9" s="1"/>
  <c r="B22" i="9" s="1"/>
  <c r="G22" i="9"/>
  <c r="F22" i="9"/>
  <c r="F21" i="9"/>
  <c r="F4" i="9"/>
  <c r="O3" i="9"/>
  <c r="G275" i="9" s="1"/>
  <c r="E275" i="9" s="1"/>
  <c r="B275" i="9" s="1"/>
  <c r="I3" i="9"/>
  <c r="H3" i="9"/>
  <c r="G3" i="9"/>
  <c r="D101" i="8"/>
  <c r="D95" i="8"/>
  <c r="D90" i="8"/>
  <c r="D85" i="8"/>
  <c r="D80" i="8"/>
  <c r="D75" i="8"/>
  <c r="D70" i="8"/>
  <c r="D65" i="8"/>
  <c r="D60" i="8"/>
  <c r="D55" i="8"/>
  <c r="D49" i="8" s="1"/>
  <c r="D43" i="8" s="1"/>
  <c r="I35" i="3" s="1"/>
  <c r="D50" i="8"/>
  <c r="D44" i="8"/>
  <c r="D36" i="8"/>
  <c r="D26" i="8"/>
  <c r="D24" i="8" s="1"/>
  <c r="C1499" i="1" s="1"/>
  <c r="D18" i="8"/>
  <c r="D8" i="8"/>
  <c r="D6" i="8"/>
  <c r="E44" i="7"/>
  <c r="D44" i="7"/>
  <c r="E39" i="7"/>
  <c r="E38" i="7" s="1"/>
  <c r="D39" i="7"/>
  <c r="D38" i="7" s="1"/>
  <c r="E30" i="7"/>
  <c r="D30" i="7"/>
  <c r="E23" i="7"/>
  <c r="D23" i="7"/>
  <c r="E22" i="7"/>
  <c r="I30" i="3" s="1"/>
  <c r="D22" i="7"/>
  <c r="E14" i="7"/>
  <c r="D14" i="7"/>
  <c r="E7" i="7"/>
  <c r="E6" i="7" s="1"/>
  <c r="E5" i="7" s="1"/>
  <c r="I29" i="3" s="1"/>
  <c r="D7" i="7"/>
  <c r="D6" i="7" s="1"/>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1227" i="1" s="1"/>
  <c r="G1227" i="1" s="1"/>
  <c r="D250" i="5"/>
  <c r="F249" i="5"/>
  <c r="F248" i="5"/>
  <c r="F247" i="5"/>
  <c r="E246" i="5"/>
  <c r="D246" i="5"/>
  <c r="F244" i="5"/>
  <c r="F243" i="5"/>
  <c r="E242" i="5"/>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7" i="5" s="1"/>
  <c r="F206" i="5"/>
  <c r="D206" i="5"/>
  <c r="G311" i="9" s="1"/>
  <c r="F205" i="5"/>
  <c r="F204" i="5"/>
  <c r="F203" i="5"/>
  <c r="F202" i="5"/>
  <c r="F201" i="5"/>
  <c r="F200" i="5"/>
  <c r="F199" i="5"/>
  <c r="F198" i="5"/>
  <c r="E198" i="5"/>
  <c r="D198" i="5"/>
  <c r="F197" i="5"/>
  <c r="F196" i="5"/>
  <c r="F195" i="5"/>
  <c r="F194" i="5"/>
  <c r="F193" i="5"/>
  <c r="F192" i="5"/>
  <c r="F191" i="5"/>
  <c r="E191" i="5"/>
  <c r="D191" i="5"/>
  <c r="F190" i="5"/>
  <c r="E190" i="5"/>
  <c r="H310" i="9" s="1"/>
  <c r="D190" i="5"/>
  <c r="G310" i="9" s="1"/>
  <c r="F189" i="5"/>
  <c r="F188" i="5"/>
  <c r="F187" i="5"/>
  <c r="F186" i="5"/>
  <c r="F185" i="5"/>
  <c r="F184" i="5"/>
  <c r="F183" i="5"/>
  <c r="F182" i="5"/>
  <c r="F181" i="5"/>
  <c r="E180" i="5"/>
  <c r="D180" i="5"/>
  <c r="D177" i="5" s="1"/>
  <c r="G308" i="9" s="1"/>
  <c r="F179" i="5"/>
  <c r="F178" i="5"/>
  <c r="D176" i="5"/>
  <c r="F173" i="5"/>
  <c r="F172" i="5"/>
  <c r="F171" i="5"/>
  <c r="F170" i="5"/>
  <c r="E170" i="5"/>
  <c r="D170" i="5"/>
  <c r="F169" i="5"/>
  <c r="F168" i="5"/>
  <c r="F167" i="5"/>
  <c r="F166" i="5"/>
  <c r="F165" i="5"/>
  <c r="E164" i="5"/>
  <c r="F164" i="5" s="1"/>
  <c r="D164" i="5"/>
  <c r="F163" i="5"/>
  <c r="F162" i="5"/>
  <c r="F161" i="5"/>
  <c r="F160" i="5"/>
  <c r="F159" i="5"/>
  <c r="F158" i="5"/>
  <c r="F157" i="5"/>
  <c r="F156" i="5"/>
  <c r="F155" i="5"/>
  <c r="F154" i="5"/>
  <c r="F153" i="5"/>
  <c r="F152" i="5"/>
  <c r="F151" i="5"/>
  <c r="F150" i="5"/>
  <c r="F149" i="5"/>
  <c r="E149" i="5"/>
  <c r="H291" i="9" s="1"/>
  <c r="D149" i="5"/>
  <c r="G291" i="9" s="1"/>
  <c r="E291" i="9" s="1"/>
  <c r="B291" i="9" s="1"/>
  <c r="F148" i="5"/>
  <c r="F147" i="5"/>
  <c r="E146" i="5"/>
  <c r="D146" i="5"/>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E118" i="5" s="1"/>
  <c r="D119" i="5"/>
  <c r="C1097" i="1"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D87" i="5"/>
  <c r="F87" i="5" s="1"/>
  <c r="F86" i="5"/>
  <c r="F85" i="5"/>
  <c r="F84" i="5"/>
  <c r="F83" i="5"/>
  <c r="F82" i="5"/>
  <c r="F81" i="5"/>
  <c r="F80" i="5"/>
  <c r="F79" i="5"/>
  <c r="E79" i="5"/>
  <c r="D79" i="5"/>
  <c r="D78" i="5" s="1"/>
  <c r="F78" i="5" s="1"/>
  <c r="E78" i="5"/>
  <c r="F77" i="5"/>
  <c r="F76" i="5"/>
  <c r="F75" i="5"/>
  <c r="F74" i="5"/>
  <c r="F73" i="5"/>
  <c r="F72" i="5"/>
  <c r="F71" i="5"/>
  <c r="E70" i="5"/>
  <c r="E69" i="5" s="1"/>
  <c r="D70" i="5"/>
  <c r="F67" i="5"/>
  <c r="F66" i="5"/>
  <c r="F65" i="5"/>
  <c r="F64" i="5"/>
  <c r="E63" i="5"/>
  <c r="D63" i="5"/>
  <c r="F63" i="5" s="1"/>
  <c r="F62" i="5"/>
  <c r="F61" i="5"/>
  <c r="F60" i="5"/>
  <c r="F59" i="5"/>
  <c r="F58" i="5"/>
  <c r="F57" i="5"/>
  <c r="E56" i="5"/>
  <c r="F56" i="5" s="1"/>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E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E603" i="4"/>
  <c r="H143" i="9" s="1"/>
  <c r="D603" i="4"/>
  <c r="F602" i="4"/>
  <c r="F601" i="4"/>
  <c r="F600" i="4"/>
  <c r="F599" i="4"/>
  <c r="E599" i="4"/>
  <c r="D599" i="4"/>
  <c r="F598" i="4"/>
  <c r="F597" i="4"/>
  <c r="F596" i="4"/>
  <c r="F595" i="4"/>
  <c r="F594" i="4"/>
  <c r="E594" i="4"/>
  <c r="D594" i="4"/>
  <c r="E593" i="4"/>
  <c r="F592" i="4"/>
  <c r="F591" i="4"/>
  <c r="F590" i="4"/>
  <c r="E590" i="4"/>
  <c r="D590" i="4"/>
  <c r="F589" i="4"/>
  <c r="F588" i="4"/>
  <c r="F587" i="4"/>
  <c r="E587" i="4"/>
  <c r="D587" i="4"/>
  <c r="F586" i="4"/>
  <c r="F585" i="4"/>
  <c r="E585" i="4"/>
  <c r="D585" i="4"/>
  <c r="F584" i="4"/>
  <c r="F583" i="4"/>
  <c r="F582" i="4"/>
  <c r="E581" i="4"/>
  <c r="E580" i="4" s="1"/>
  <c r="D581" i="4"/>
  <c r="F581" i="4" s="1"/>
  <c r="F579" i="4"/>
  <c r="F578" i="4"/>
  <c r="E577" i="4"/>
  <c r="E567" i="4" s="1"/>
  <c r="D577" i="4"/>
  <c r="F577" i="4" s="1"/>
  <c r="F576" i="4"/>
  <c r="F575" i="4"/>
  <c r="F574" i="4"/>
  <c r="E574" i="4"/>
  <c r="D574" i="4"/>
  <c r="F573" i="4"/>
  <c r="F572" i="4"/>
  <c r="F571" i="4"/>
  <c r="E571" i="4"/>
  <c r="D571" i="4"/>
  <c r="F570" i="4"/>
  <c r="F569" i="4"/>
  <c r="E568" i="4"/>
  <c r="D568" i="4"/>
  <c r="F566" i="4"/>
  <c r="F565" i="4"/>
  <c r="F564" i="4"/>
  <c r="E563" i="4"/>
  <c r="E529" i="4"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9" i="4" s="1"/>
  <c r="F527" i="4"/>
  <c r="F526" i="4"/>
  <c r="E525" i="4"/>
  <c r="D525" i="4"/>
  <c r="F525" i="4" s="1"/>
  <c r="F524" i="4"/>
  <c r="F523" i="4"/>
  <c r="F522" i="4"/>
  <c r="E522" i="4"/>
  <c r="E515" i="4" s="1"/>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95" i="4"/>
  <c r="F495" i="4" s="1"/>
  <c r="F494" i="4"/>
  <c r="F493" i="4"/>
  <c r="F492" i="4"/>
  <c r="F491" i="4"/>
  <c r="E490" i="4"/>
  <c r="D490" i="4"/>
  <c r="F489" i="4"/>
  <c r="F488" i="4"/>
  <c r="F487" i="4"/>
  <c r="F486" i="4"/>
  <c r="F485" i="4"/>
  <c r="E485" i="4"/>
  <c r="D485" i="4"/>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5" i="4"/>
  <c r="F464" i="4"/>
  <c r="E463" i="4"/>
  <c r="D457" i="1" s="1"/>
  <c r="D463" i="4"/>
  <c r="F463" i="4" s="1"/>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C416" i="1" s="1"/>
  <c r="E418" i="4"/>
  <c r="D418" i="4"/>
  <c r="E417" i="4"/>
  <c r="D417" i="4"/>
  <c r="E416" i="4"/>
  <c r="D416" i="4"/>
  <c r="D643" i="4" s="1"/>
  <c r="F411" i="4"/>
  <c r="F410" i="4"/>
  <c r="F409" i="4"/>
  <c r="F406" i="4"/>
  <c r="F405" i="4"/>
  <c r="F404" i="4"/>
  <c r="F403" i="4"/>
  <c r="F402" i="4"/>
  <c r="E402" i="4"/>
  <c r="D402" i="4"/>
  <c r="F401" i="4"/>
  <c r="F400" i="4"/>
  <c r="E400" i="4"/>
  <c r="D400" i="4"/>
  <c r="F399" i="4"/>
  <c r="F398" i="4"/>
  <c r="E397" i="4"/>
  <c r="D397" i="4"/>
  <c r="E396" i="4"/>
  <c r="F395" i="4"/>
  <c r="F394" i="4"/>
  <c r="F393" i="4"/>
  <c r="F392" i="4"/>
  <c r="F391" i="4"/>
  <c r="E391" i="4"/>
  <c r="D391" i="4"/>
  <c r="F390" i="4"/>
  <c r="F389" i="4"/>
  <c r="F388" i="4"/>
  <c r="E388" i="4"/>
  <c r="D388" i="4"/>
  <c r="F387" i="4"/>
  <c r="F386" i="4"/>
  <c r="F385" i="4"/>
  <c r="F384" i="4"/>
  <c r="F383" i="4"/>
  <c r="E383" i="4"/>
  <c r="D383" i="4"/>
  <c r="F382" i="4"/>
  <c r="F381" i="4"/>
  <c r="F380" i="4"/>
  <c r="F379" i="4"/>
  <c r="E378" i="4"/>
  <c r="E363" i="4" s="1"/>
  <c r="D358" i="1" s="1"/>
  <c r="D378" i="4"/>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E351" i="4" s="1"/>
  <c r="E350" i="4" s="1"/>
  <c r="D345" i="1" s="1"/>
  <c r="D352" i="4"/>
  <c r="F352" i="4" s="1"/>
  <c r="D351"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E311" i="4" s="1"/>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E299" i="4" s="1"/>
  <c r="E298"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E263" i="4" s="1"/>
  <c r="D259" i="1" s="1"/>
  <c r="D273" i="4"/>
  <c r="F273" i="4" s="1"/>
  <c r="F272" i="4"/>
  <c r="F271" i="4"/>
  <c r="F270" i="4"/>
  <c r="F269" i="4"/>
  <c r="E268" i="4"/>
  <c r="D268" i="4"/>
  <c r="F267" i="4"/>
  <c r="F266" i="4"/>
  <c r="F265" i="4"/>
  <c r="F264" i="4"/>
  <c r="E264" i="4"/>
  <c r="D264" i="4"/>
  <c r="F262" i="4"/>
  <c r="F261" i="4"/>
  <c r="F260" i="4"/>
  <c r="F259" i="4"/>
  <c r="E259" i="4"/>
  <c r="D259" i="4"/>
  <c r="F258" i="4"/>
  <c r="F257" i="4"/>
  <c r="F256" i="4"/>
  <c r="F255" i="4"/>
  <c r="F254" i="4"/>
  <c r="F253" i="4"/>
  <c r="E253" i="4"/>
  <c r="D253" i="4"/>
  <c r="D252" i="4" s="1"/>
  <c r="F252" i="4" s="1"/>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E224" i="4" s="1"/>
  <c r="D231" i="4"/>
  <c r="F231" i="4" s="1"/>
  <c r="F230" i="4"/>
  <c r="F229" i="4"/>
  <c r="F228" i="4"/>
  <c r="E228" i="4"/>
  <c r="D228" i="4"/>
  <c r="F227" i="4"/>
  <c r="F226" i="4"/>
  <c r="F225" i="4"/>
  <c r="E225" i="4"/>
  <c r="D225" i="4"/>
  <c r="D224" i="4" s="1"/>
  <c r="F224" i="4" s="1"/>
  <c r="F223" i="4"/>
  <c r="F222" i="4"/>
  <c r="F221" i="4"/>
  <c r="F220" i="4"/>
  <c r="E219" i="4"/>
  <c r="E215" i="4" s="1"/>
  <c r="D211" i="1" s="1"/>
  <c r="D219" i="4"/>
  <c r="F218" i="4"/>
  <c r="F217" i="4"/>
  <c r="F216" i="4"/>
  <c r="E216" i="4"/>
  <c r="D216" i="4"/>
  <c r="D215" i="4"/>
  <c r="F214" i="4"/>
  <c r="F213" i="4"/>
  <c r="F212" i="4"/>
  <c r="F211" i="4"/>
  <c r="E210" i="4"/>
  <c r="D210" i="4"/>
  <c r="F210" i="4" s="1"/>
  <c r="F209" i="4"/>
  <c r="F208" i="4"/>
  <c r="F207" i="4"/>
  <c r="F206" i="4"/>
  <c r="F205" i="4"/>
  <c r="F204" i="4"/>
  <c r="F203" i="4"/>
  <c r="F202" i="4"/>
  <c r="E202" i="4"/>
  <c r="D202" i="4"/>
  <c r="F201" i="4"/>
  <c r="F200" i="4"/>
  <c r="F199" i="4"/>
  <c r="F198" i="4"/>
  <c r="E197" i="4"/>
  <c r="E196" i="4" s="1"/>
  <c r="D197" i="4"/>
  <c r="F197" i="4" s="1"/>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E169" i="4"/>
  <c r="E163" i="4" s="1"/>
  <c r="D159" i="1" s="1"/>
  <c r="D169" i="4"/>
  <c r="F168" i="4"/>
  <c r="F167" i="4"/>
  <c r="F166" i="4"/>
  <c r="F165" i="4"/>
  <c r="E164" i="4"/>
  <c r="D164" i="4"/>
  <c r="F162" i="4"/>
  <c r="F161" i="4"/>
  <c r="F160" i="4"/>
  <c r="E159" i="4"/>
  <c r="D155" i="1" s="1"/>
  <c r="H155" i="1" s="1"/>
  <c r="D159" i="4"/>
  <c r="F158" i="4"/>
  <c r="F157" i="4"/>
  <c r="F156" i="4"/>
  <c r="F155" i="4"/>
  <c r="F154" i="4"/>
  <c r="E153" i="4"/>
  <c r="D153" i="4"/>
  <c r="F153" i="4" s="1"/>
  <c r="F150" i="4"/>
  <c r="F149" i="4"/>
  <c r="F148" i="4"/>
  <c r="F147" i="4"/>
  <c r="F146" i="4"/>
  <c r="F145" i="4"/>
  <c r="F144" i="4"/>
  <c r="F143" i="4"/>
  <c r="F142" i="4"/>
  <c r="F141" i="4"/>
  <c r="E140" i="4"/>
  <c r="D140" i="4"/>
  <c r="E139" i="4"/>
  <c r="F138" i="4"/>
  <c r="F137" i="4"/>
  <c r="F136" i="4"/>
  <c r="F135" i="4"/>
  <c r="E134" i="4"/>
  <c r="D134" i="4"/>
  <c r="C130" i="1" s="1"/>
  <c r="E133" i="4"/>
  <c r="D129" i="1" s="1"/>
  <c r="F132" i="4"/>
  <c r="F131" i="4"/>
  <c r="F130" i="4"/>
  <c r="F129" i="4"/>
  <c r="E128" i="4"/>
  <c r="D128" i="4"/>
  <c r="F128" i="4" s="1"/>
  <c r="F127" i="4"/>
  <c r="F126" i="4"/>
  <c r="E125" i="4"/>
  <c r="E124" i="4" s="1"/>
  <c r="D125" i="4"/>
  <c r="F125" i="4" s="1"/>
  <c r="D124" i="4"/>
  <c r="F124" i="4" s="1"/>
  <c r="F123" i="4"/>
  <c r="F122" i="4"/>
  <c r="F121" i="4"/>
  <c r="F120" i="4"/>
  <c r="E120" i="4"/>
  <c r="D120" i="4"/>
  <c r="F119" i="4"/>
  <c r="F118" i="4"/>
  <c r="F117" i="4"/>
  <c r="F116" i="4"/>
  <c r="F115" i="4"/>
  <c r="F114" i="4"/>
  <c r="F113" i="4"/>
  <c r="E112" i="4"/>
  <c r="D112" i="4"/>
  <c r="F111" i="4"/>
  <c r="F110" i="4"/>
  <c r="F109" i="4"/>
  <c r="F108" i="4"/>
  <c r="F107" i="4"/>
  <c r="E107" i="4"/>
  <c r="D107" i="4"/>
  <c r="E106" i="4"/>
  <c r="D102" i="1" s="1"/>
  <c r="F105" i="4"/>
  <c r="F104" i="4"/>
  <c r="F103" i="4"/>
  <c r="F102" i="4"/>
  <c r="F101" i="4"/>
  <c r="F100" i="4"/>
  <c r="F99" i="4"/>
  <c r="E98" i="4"/>
  <c r="D98" i="4"/>
  <c r="F98" i="4" s="1"/>
  <c r="F97" i="4"/>
  <c r="F96" i="4"/>
  <c r="F95" i="4"/>
  <c r="F94" i="4"/>
  <c r="F93" i="4"/>
  <c r="F92" i="4"/>
  <c r="E91" i="4"/>
  <c r="E82" i="4" s="1"/>
  <c r="D78" i="1" s="1"/>
  <c r="D91" i="4"/>
  <c r="F90" i="4"/>
  <c r="F89" i="4"/>
  <c r="F88" i="4"/>
  <c r="F87" i="4"/>
  <c r="F86" i="4"/>
  <c r="F85" i="4"/>
  <c r="F84" i="4"/>
  <c r="F83" i="4"/>
  <c r="E83" i="4"/>
  <c r="D83" i="4"/>
  <c r="F81" i="4"/>
  <c r="F80" i="4"/>
  <c r="F79" i="4"/>
  <c r="F78" i="4"/>
  <c r="E77" i="4"/>
  <c r="D77" i="4"/>
  <c r="F77" i="4" s="1"/>
  <c r="F76" i="4"/>
  <c r="F75" i="4"/>
  <c r="F74" i="4"/>
  <c r="E74" i="4"/>
  <c r="D74" i="4"/>
  <c r="F73" i="4"/>
  <c r="F72" i="4"/>
  <c r="F71" i="4"/>
  <c r="E71" i="4"/>
  <c r="D71" i="4"/>
  <c r="F70" i="4"/>
  <c r="F69" i="4"/>
  <c r="E68" i="4"/>
  <c r="D68" i="4"/>
  <c r="F68" i="4" s="1"/>
  <c r="F67" i="4"/>
  <c r="F66" i="4"/>
  <c r="E65" i="4"/>
  <c r="E50" i="4" s="1"/>
  <c r="D46" i="1" s="1"/>
  <c r="D65" i="4"/>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C4" i="1" s="1"/>
  <c r="H4" i="1" s="1"/>
  <c r="I36" i="3"/>
  <c r="G36" i="3"/>
  <c r="B36" i="3"/>
  <c r="G35" i="3"/>
  <c r="B35" i="3"/>
  <c r="G34" i="3"/>
  <c r="B34" i="3"/>
  <c r="I33" i="3"/>
  <c r="G33" i="3"/>
  <c r="B33" i="3"/>
  <c r="I32" i="3"/>
  <c r="H32" i="3"/>
  <c r="G32" i="3"/>
  <c r="B32" i="3"/>
  <c r="I31" i="3"/>
  <c r="H31" i="3"/>
  <c r="G31" i="3"/>
  <c r="B31" i="3"/>
  <c r="H30" i="3"/>
  <c r="G30" i="3"/>
  <c r="B30" i="3"/>
  <c r="H29" i="3"/>
  <c r="G29" i="3"/>
  <c r="B29" i="3"/>
  <c r="G28" i="3"/>
  <c r="B28" i="3"/>
  <c r="I27" i="3"/>
  <c r="G27" i="3"/>
  <c r="B27" i="3"/>
  <c r="I26" i="3"/>
  <c r="H26" i="3"/>
  <c r="G26" i="3"/>
  <c r="B26" i="3"/>
  <c r="G25" i="3"/>
  <c r="B25" i="3"/>
  <c r="I24" i="3"/>
  <c r="G24" i="3"/>
  <c r="B24" i="3"/>
  <c r="G23" i="3"/>
  <c r="B23" i="3"/>
  <c r="H22" i="3"/>
  <c r="G22" i="3"/>
  <c r="B22" i="3"/>
  <c r="G21" i="3"/>
  <c r="B21" i="3"/>
  <c r="G20" i="3"/>
  <c r="B20" i="3"/>
  <c r="G19" i="3"/>
  <c r="B19" i="3"/>
  <c r="G18" i="3"/>
  <c r="B18" i="3"/>
  <c r="G17" i="3"/>
  <c r="B17" i="3"/>
  <c r="G16" i="3"/>
  <c r="B16" i="3"/>
  <c r="H10" i="3" a="1"/>
  <c r="H10" i="3" s="1"/>
  <c r="L3" i="9" s="1"/>
  <c r="C1580" i="1"/>
  <c r="G1580" i="1" s="1"/>
  <c r="H1579" i="1"/>
  <c r="G1579" i="1"/>
  <c r="C1579" i="1"/>
  <c r="H1578" i="1"/>
  <c r="G1578" i="1"/>
  <c r="C1578" i="1"/>
  <c r="C1577" i="1"/>
  <c r="H1577" i="1" s="1"/>
  <c r="H1576" i="1"/>
  <c r="C1576" i="1"/>
  <c r="G1576" i="1" s="1"/>
  <c r="H1575" i="1"/>
  <c r="G1575" i="1"/>
  <c r="C1575" i="1"/>
  <c r="C1574" i="1"/>
  <c r="H1574" i="1" s="1"/>
  <c r="G1573" i="1"/>
  <c r="C1573" i="1"/>
  <c r="H1573" i="1" s="1"/>
  <c r="C1572" i="1"/>
  <c r="G1572" i="1" s="1"/>
  <c r="H1571" i="1"/>
  <c r="G1571" i="1"/>
  <c r="C1571" i="1"/>
  <c r="H1570" i="1"/>
  <c r="G1570" i="1"/>
  <c r="C1570" i="1"/>
  <c r="C1569" i="1"/>
  <c r="H1569" i="1" s="1"/>
  <c r="H1568" i="1"/>
  <c r="C1568" i="1"/>
  <c r="G1568" i="1" s="1"/>
  <c r="H1567" i="1"/>
  <c r="G1567" i="1"/>
  <c r="C1567" i="1"/>
  <c r="C1566" i="1"/>
  <c r="H1566" i="1" s="1"/>
  <c r="G1565" i="1"/>
  <c r="C1565" i="1"/>
  <c r="H1565" i="1" s="1"/>
  <c r="C1564" i="1"/>
  <c r="G1564" i="1" s="1"/>
  <c r="H1563" i="1"/>
  <c r="G1563" i="1"/>
  <c r="C1563" i="1"/>
  <c r="H1562" i="1"/>
  <c r="G1562" i="1"/>
  <c r="C1562" i="1"/>
  <c r="C1561" i="1"/>
  <c r="H1561" i="1" s="1"/>
  <c r="H1560" i="1"/>
  <c r="C1560" i="1"/>
  <c r="G1560" i="1" s="1"/>
  <c r="H1559" i="1"/>
  <c r="G1559" i="1"/>
  <c r="C1559" i="1"/>
  <c r="C1558" i="1"/>
  <c r="H1558" i="1" s="1"/>
  <c r="G1557" i="1"/>
  <c r="C1557" i="1"/>
  <c r="H1557" i="1" s="1"/>
  <c r="C1556" i="1"/>
  <c r="G1556" i="1" s="1"/>
  <c r="H1555" i="1"/>
  <c r="G1555" i="1"/>
  <c r="C1555" i="1"/>
  <c r="H1554" i="1"/>
  <c r="G1554" i="1"/>
  <c r="C1554" i="1"/>
  <c r="C1553" i="1"/>
  <c r="H1553" i="1" s="1"/>
  <c r="H1552" i="1"/>
  <c r="C1552" i="1"/>
  <c r="G1552" i="1" s="1"/>
  <c r="H1551" i="1"/>
  <c r="G1551" i="1"/>
  <c r="C1551" i="1"/>
  <c r="C1550" i="1"/>
  <c r="H1550" i="1" s="1"/>
  <c r="G1549" i="1"/>
  <c r="C1549" i="1"/>
  <c r="H1549" i="1" s="1"/>
  <c r="C1548" i="1"/>
  <c r="G1548" i="1" s="1"/>
  <c r="H1547" i="1"/>
  <c r="G1547" i="1"/>
  <c r="C1547" i="1"/>
  <c r="H1546" i="1"/>
  <c r="G1546" i="1"/>
  <c r="C1546" i="1"/>
  <c r="C1545" i="1"/>
  <c r="H1545" i="1" s="1"/>
  <c r="H1544" i="1"/>
  <c r="C1544" i="1"/>
  <c r="G1544" i="1" s="1"/>
  <c r="H1543" i="1"/>
  <c r="G1543" i="1"/>
  <c r="C1543" i="1"/>
  <c r="C1542" i="1"/>
  <c r="H1542" i="1" s="1"/>
  <c r="G1541" i="1"/>
  <c r="C1541" i="1"/>
  <c r="H1541" i="1" s="1"/>
  <c r="C1540" i="1"/>
  <c r="G1540" i="1" s="1"/>
  <c r="H1539" i="1"/>
  <c r="G1539" i="1"/>
  <c r="C1539" i="1"/>
  <c r="H1538" i="1"/>
  <c r="G1538" i="1"/>
  <c r="C1538" i="1"/>
  <c r="C1537" i="1"/>
  <c r="H1537" i="1" s="1"/>
  <c r="H1536" i="1"/>
  <c r="C1536" i="1"/>
  <c r="G1536" i="1" s="1"/>
  <c r="H1535" i="1"/>
  <c r="G1535" i="1"/>
  <c r="C1535" i="1"/>
  <c r="C1534" i="1"/>
  <c r="H1534" i="1" s="1"/>
  <c r="G1533" i="1"/>
  <c r="C1533" i="1"/>
  <c r="H1533" i="1" s="1"/>
  <c r="C1532" i="1"/>
  <c r="G1532" i="1" s="1"/>
  <c r="H1531" i="1"/>
  <c r="G1531" i="1"/>
  <c r="C1531" i="1"/>
  <c r="H1530" i="1"/>
  <c r="G1530" i="1"/>
  <c r="C1530" i="1"/>
  <c r="C1529" i="1"/>
  <c r="H1529" i="1" s="1"/>
  <c r="H1528" i="1"/>
  <c r="C1528" i="1"/>
  <c r="G1528" i="1" s="1"/>
  <c r="H1527" i="1"/>
  <c r="G1527" i="1"/>
  <c r="C1527" i="1"/>
  <c r="C1526" i="1"/>
  <c r="H1526" i="1" s="1"/>
  <c r="G1525" i="1"/>
  <c r="C1525" i="1"/>
  <c r="H1525" i="1" s="1"/>
  <c r="C1524" i="1"/>
  <c r="G1524" i="1" s="1"/>
  <c r="H1523" i="1"/>
  <c r="G1523" i="1"/>
  <c r="C1523" i="1"/>
  <c r="H1522" i="1"/>
  <c r="G1522" i="1"/>
  <c r="C1522" i="1"/>
  <c r="C1521" i="1"/>
  <c r="H1521" i="1" s="1"/>
  <c r="H1520" i="1"/>
  <c r="C1520" i="1"/>
  <c r="G1520" i="1" s="1"/>
  <c r="H1519" i="1"/>
  <c r="G1519" i="1"/>
  <c r="C1519" i="1"/>
  <c r="C1518" i="1"/>
  <c r="H1518" i="1" s="1"/>
  <c r="C1516" i="1"/>
  <c r="G1516" i="1" s="1"/>
  <c r="H1515" i="1"/>
  <c r="G1515" i="1"/>
  <c r="C1515" i="1"/>
  <c r="H1514" i="1"/>
  <c r="G1514" i="1"/>
  <c r="C1514" i="1"/>
  <c r="C1513" i="1"/>
  <c r="H1513" i="1" s="1"/>
  <c r="H1512" i="1"/>
  <c r="C1512" i="1"/>
  <c r="G1512" i="1" s="1"/>
  <c r="H1511" i="1"/>
  <c r="G1511" i="1"/>
  <c r="C1511" i="1"/>
  <c r="C1510" i="1"/>
  <c r="H1510" i="1" s="1"/>
  <c r="G1509" i="1"/>
  <c r="C1509" i="1"/>
  <c r="H1509" i="1" s="1"/>
  <c r="C1508" i="1"/>
  <c r="G1508" i="1" s="1"/>
  <c r="H1507" i="1"/>
  <c r="G1507" i="1"/>
  <c r="C1507" i="1"/>
  <c r="H1506" i="1"/>
  <c r="G1506" i="1"/>
  <c r="C1506" i="1"/>
  <c r="C1505" i="1"/>
  <c r="H1505" i="1" s="1"/>
  <c r="H1504" i="1"/>
  <c r="C1504" i="1"/>
  <c r="G1504" i="1" s="1"/>
  <c r="H1503" i="1"/>
  <c r="G1503" i="1"/>
  <c r="C1503" i="1"/>
  <c r="C1502" i="1"/>
  <c r="H1502" i="1" s="1"/>
  <c r="G1501" i="1"/>
  <c r="C1501" i="1"/>
  <c r="H1501" i="1" s="1"/>
  <c r="C1500" i="1"/>
  <c r="G1500" i="1" s="1"/>
  <c r="H1499" i="1"/>
  <c r="G1499" i="1"/>
  <c r="G1498" i="1"/>
  <c r="C1498" i="1"/>
  <c r="H1498" i="1" s="1"/>
  <c r="G1497" i="1"/>
  <c r="C1497" i="1"/>
  <c r="H1497" i="1" s="1"/>
  <c r="H1496" i="1"/>
  <c r="C1496" i="1"/>
  <c r="G1496" i="1" s="1"/>
  <c r="H1495" i="1"/>
  <c r="G1495" i="1"/>
  <c r="C1495" i="1"/>
  <c r="H1494" i="1"/>
  <c r="G1494" i="1"/>
  <c r="C1494" i="1"/>
  <c r="G1493" i="1"/>
  <c r="C1493" i="1"/>
  <c r="H1493" i="1" s="1"/>
  <c r="H1492" i="1"/>
  <c r="C1492" i="1"/>
  <c r="G1492" i="1" s="1"/>
  <c r="H1491" i="1"/>
  <c r="G1491" i="1"/>
  <c r="C1491" i="1"/>
  <c r="G1490" i="1"/>
  <c r="C1490" i="1"/>
  <c r="H1490" i="1" s="1"/>
  <c r="G1489" i="1"/>
  <c r="C1489" i="1"/>
  <c r="H1489" i="1" s="1"/>
  <c r="H1488" i="1"/>
  <c r="C1488" i="1"/>
  <c r="G1488" i="1" s="1"/>
  <c r="H1487" i="1"/>
  <c r="G1487" i="1"/>
  <c r="C1487" i="1"/>
  <c r="H1486" i="1"/>
  <c r="G1486" i="1"/>
  <c r="C1486" i="1"/>
  <c r="G1485" i="1"/>
  <c r="C1485" i="1"/>
  <c r="H1485" i="1" s="1"/>
  <c r="H1484" i="1"/>
  <c r="C1484" i="1"/>
  <c r="G1484" i="1" s="1"/>
  <c r="H1483" i="1"/>
  <c r="G1483" i="1"/>
  <c r="C1483" i="1"/>
  <c r="G1482" i="1"/>
  <c r="C1482" i="1"/>
  <c r="H1482" i="1" s="1"/>
  <c r="G1481" i="1"/>
  <c r="C1481" i="1"/>
  <c r="H1481" i="1" s="1"/>
  <c r="H1480" i="1"/>
  <c r="C1480" i="1"/>
  <c r="G1480" i="1" s="1"/>
  <c r="G1479" i="1"/>
  <c r="D1479" i="1"/>
  <c r="C1479" i="1"/>
  <c r="H1478" i="1"/>
  <c r="G1478" i="1"/>
  <c r="I1478" i="1" s="1"/>
  <c r="D1478" i="1"/>
  <c r="C1478" i="1"/>
  <c r="J1478" i="1" s="1"/>
  <c r="D1477" i="1"/>
  <c r="C1477" i="1"/>
  <c r="H1477" i="1" s="1"/>
  <c r="D1476" i="1"/>
  <c r="C1476" i="1"/>
  <c r="J1476" i="1" s="1"/>
  <c r="D1475" i="1"/>
  <c r="C1475" i="1"/>
  <c r="H1475" i="1" s="1"/>
  <c r="G1474" i="1"/>
  <c r="D1474" i="1"/>
  <c r="C1474" i="1"/>
  <c r="H1473" i="1"/>
  <c r="G1473" i="1"/>
  <c r="I1473" i="1" s="1"/>
  <c r="D1473" i="1"/>
  <c r="C1473" i="1"/>
  <c r="J1473" i="1" s="1"/>
  <c r="D1472" i="1"/>
  <c r="C1472" i="1"/>
  <c r="H1472" i="1" s="1"/>
  <c r="D1471" i="1"/>
  <c r="C1471" i="1"/>
  <c r="J1471" i="1" s="1"/>
  <c r="D1470" i="1"/>
  <c r="C1470" i="1"/>
  <c r="H1470" i="1" s="1"/>
  <c r="D1469" i="1"/>
  <c r="C1469" i="1"/>
  <c r="H1469" i="1" s="1"/>
  <c r="G1468" i="1"/>
  <c r="D1468" i="1"/>
  <c r="C1468" i="1"/>
  <c r="H1467" i="1"/>
  <c r="G1467" i="1"/>
  <c r="I1467" i="1" s="1"/>
  <c r="D1467" i="1"/>
  <c r="C1467" i="1"/>
  <c r="J1467" i="1" s="1"/>
  <c r="D1466" i="1"/>
  <c r="C1466" i="1"/>
  <c r="H1466" i="1" s="1"/>
  <c r="D1465" i="1"/>
  <c r="C1465" i="1"/>
  <c r="J1465" i="1" s="1"/>
  <c r="G1464" i="1"/>
  <c r="D1464" i="1"/>
  <c r="C1464" i="1"/>
  <c r="H1463" i="1"/>
  <c r="G1463" i="1"/>
  <c r="I1463" i="1" s="1"/>
  <c r="D1463" i="1"/>
  <c r="C1463" i="1"/>
  <c r="J1463" i="1" s="1"/>
  <c r="D1462" i="1"/>
  <c r="C1462" i="1"/>
  <c r="H1462" i="1" s="1"/>
  <c r="G1461" i="1"/>
  <c r="D1461" i="1"/>
  <c r="C1461" i="1"/>
  <c r="D1460" i="1"/>
  <c r="C1460" i="1"/>
  <c r="J1460" i="1" s="1"/>
  <c r="D1459" i="1"/>
  <c r="C1459" i="1"/>
  <c r="G1459" i="1" s="1"/>
  <c r="G1458" i="1"/>
  <c r="D1458" i="1"/>
  <c r="C1458" i="1"/>
  <c r="J1458" i="1" s="1"/>
  <c r="G1457" i="1"/>
  <c r="D1457" i="1"/>
  <c r="C1457" i="1"/>
  <c r="D1456" i="1"/>
  <c r="C1456" i="1"/>
  <c r="J1456" i="1" s="1"/>
  <c r="D1455" i="1"/>
  <c r="C1455" i="1"/>
  <c r="G1455" i="1" s="1"/>
  <c r="D1454" i="1"/>
  <c r="C1454" i="1"/>
  <c r="H1454" i="1" s="1"/>
  <c r="G1453" i="1"/>
  <c r="D1453" i="1"/>
  <c r="C1453" i="1"/>
  <c r="D1452" i="1"/>
  <c r="C1452" i="1"/>
  <c r="J1452" i="1" s="1"/>
  <c r="D1451" i="1"/>
  <c r="C1451" i="1"/>
  <c r="G1451" i="1" s="1"/>
  <c r="G1450" i="1"/>
  <c r="D1450" i="1"/>
  <c r="C1450" i="1"/>
  <c r="J1450" i="1" s="1"/>
  <c r="G1449" i="1"/>
  <c r="D1449" i="1"/>
  <c r="C1449" i="1"/>
  <c r="D1448" i="1"/>
  <c r="C1448" i="1"/>
  <c r="J1448" i="1" s="1"/>
  <c r="D1447" i="1"/>
  <c r="C1447" i="1"/>
  <c r="G1447" i="1" s="1"/>
  <c r="G1446" i="1"/>
  <c r="D1446" i="1"/>
  <c r="C1446" i="1"/>
  <c r="J1446" i="1" s="1"/>
  <c r="H1445" i="1"/>
  <c r="D1445" i="1"/>
  <c r="C1445" i="1"/>
  <c r="J1445" i="1" s="1"/>
  <c r="H1444" i="1"/>
  <c r="G1444" i="1"/>
  <c r="D1444" i="1"/>
  <c r="J1444" i="1" s="1"/>
  <c r="C1444" i="1"/>
  <c r="D1443" i="1"/>
  <c r="C1443" i="1"/>
  <c r="G1443" i="1" s="1"/>
  <c r="D1442" i="1"/>
  <c r="J1442" i="1" s="1"/>
  <c r="C1442" i="1"/>
  <c r="H1441" i="1"/>
  <c r="D1441" i="1"/>
  <c r="C1441" i="1"/>
  <c r="H1440" i="1"/>
  <c r="G1440" i="1"/>
  <c r="D1440" i="1"/>
  <c r="J1440" i="1" s="1"/>
  <c r="C1440" i="1"/>
  <c r="D1439" i="1"/>
  <c r="C1439" i="1"/>
  <c r="G1439" i="1" s="1"/>
  <c r="H1438" i="1"/>
  <c r="D1438" i="1"/>
  <c r="C1438" i="1"/>
  <c r="H1437" i="1"/>
  <c r="G1437" i="1"/>
  <c r="D1437" i="1"/>
  <c r="C1437" i="1"/>
  <c r="H1436" i="1"/>
  <c r="G1436" i="1"/>
  <c r="D1436" i="1"/>
  <c r="C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D1228" i="1"/>
  <c r="G1228" i="1" s="1"/>
  <c r="C1228" i="1"/>
  <c r="C1227" i="1"/>
  <c r="H1226" i="1"/>
  <c r="G1226" i="1"/>
  <c r="D1226" i="1"/>
  <c r="C1226" i="1"/>
  <c r="H1225" i="1"/>
  <c r="G1225" i="1"/>
  <c r="D1225" i="1"/>
  <c r="C1225" i="1"/>
  <c r="H1224" i="1"/>
  <c r="D1224" i="1"/>
  <c r="C1224" i="1"/>
  <c r="H1223" i="1"/>
  <c r="G1223" i="1"/>
  <c r="D1223" i="1"/>
  <c r="C1223"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C1154" i="1"/>
  <c r="C1153"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D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D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D645" i="1"/>
  <c r="H644" i="1"/>
  <c r="G644" i="1"/>
  <c r="D644" i="1"/>
  <c r="C644" i="1"/>
  <c r="H643" i="1"/>
  <c r="G643" i="1"/>
  <c r="D643" i="1"/>
  <c r="C643" i="1"/>
  <c r="H642" i="1"/>
  <c r="G642" i="1"/>
  <c r="D642" i="1"/>
  <c r="C642" i="1"/>
  <c r="H641" i="1"/>
  <c r="G641"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D606" i="1"/>
  <c r="H605" i="1"/>
  <c r="G605" i="1"/>
  <c r="D605" i="1"/>
  <c r="C605" i="1"/>
  <c r="H604" i="1"/>
  <c r="G604" i="1"/>
  <c r="D604" i="1"/>
  <c r="C604" i="1"/>
  <c r="H603" i="1"/>
  <c r="G603" i="1"/>
  <c r="D603" i="1"/>
  <c r="C603" i="1"/>
  <c r="H602" i="1"/>
  <c r="G602" i="1"/>
  <c r="D602" i="1"/>
  <c r="C602" i="1"/>
  <c r="H601" i="1"/>
  <c r="G601" i="1"/>
  <c r="D601" i="1"/>
  <c r="C601" i="1"/>
  <c r="H600" i="1"/>
  <c r="G600" i="1"/>
  <c r="D600" i="1"/>
  <c r="C600" i="1"/>
  <c r="D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D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D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D416" i="1"/>
  <c r="H413" i="1"/>
  <c r="G413" i="1"/>
  <c r="D413" i="1"/>
  <c r="C413" i="1"/>
  <c r="H412" i="1"/>
  <c r="D412" i="1"/>
  <c r="G412" i="1" s="1"/>
  <c r="C412"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C347"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H291" i="1"/>
  <c r="G291" i="1"/>
  <c r="D291" i="1"/>
  <c r="C291" i="1"/>
  <c r="H290" i="1"/>
  <c r="G290" i="1"/>
  <c r="D290" i="1"/>
  <c r="C290" i="1"/>
  <c r="H289" i="1"/>
  <c r="D289" i="1"/>
  <c r="G289" i="1" s="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D237" i="1"/>
  <c r="C237" i="1"/>
  <c r="H237" i="1" s="1"/>
  <c r="D236" i="1"/>
  <c r="C236" i="1"/>
  <c r="H236" i="1" s="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C211" i="1"/>
  <c r="H210" i="1"/>
  <c r="G210" i="1"/>
  <c r="D210" i="1"/>
  <c r="C210" i="1"/>
  <c r="H209" i="1"/>
  <c r="G209" i="1"/>
  <c r="D209" i="1"/>
  <c r="C209" i="1"/>
  <c r="H208" i="1"/>
  <c r="G208" i="1"/>
  <c r="D208" i="1"/>
  <c r="C208" i="1"/>
  <c r="H207" i="1"/>
  <c r="G207" i="1"/>
  <c r="D207" i="1"/>
  <c r="C207" i="1"/>
  <c r="D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C165" i="1"/>
  <c r="H164" i="1"/>
  <c r="G164" i="1"/>
  <c r="D164" i="1"/>
  <c r="C164" i="1"/>
  <c r="H163" i="1"/>
  <c r="G163" i="1"/>
  <c r="D163" i="1"/>
  <c r="C163" i="1"/>
  <c r="H162" i="1"/>
  <c r="G162" i="1"/>
  <c r="D162" i="1"/>
  <c r="C162" i="1"/>
  <c r="H161" i="1"/>
  <c r="G161" i="1"/>
  <c r="D161" i="1"/>
  <c r="C161" i="1"/>
  <c r="H160" i="1"/>
  <c r="G160" i="1"/>
  <c r="D160" i="1"/>
  <c r="C160" i="1"/>
  <c r="H158" i="1"/>
  <c r="G158" i="1"/>
  <c r="D158" i="1"/>
  <c r="C158" i="1"/>
  <c r="H157" i="1"/>
  <c r="G157" i="1"/>
  <c r="D157" i="1"/>
  <c r="C157" i="1"/>
  <c r="H156" i="1"/>
  <c r="G156" i="1"/>
  <c r="D156" i="1"/>
  <c r="C156" i="1"/>
  <c r="C155" i="1"/>
  <c r="H154" i="1"/>
  <c r="G154" i="1"/>
  <c r="D154" i="1"/>
  <c r="C154" i="1"/>
  <c r="H153" i="1"/>
  <c r="G153" i="1"/>
  <c r="D153" i="1"/>
  <c r="C153" i="1"/>
  <c r="H152" i="1"/>
  <c r="G152" i="1"/>
  <c r="D152" i="1"/>
  <c r="C152" i="1"/>
  <c r="H151" i="1"/>
  <c r="G151" i="1"/>
  <c r="D151" i="1"/>
  <c r="C151" i="1"/>
  <c r="H150" i="1"/>
  <c r="G150" i="1"/>
  <c r="D150" i="1"/>
  <c r="C150" i="1"/>
  <c r="D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D132" i="1"/>
  <c r="C132" i="1"/>
  <c r="H132" i="1" s="1"/>
  <c r="H131" i="1"/>
  <c r="G131" i="1"/>
  <c r="D131" i="1"/>
  <c r="C131" i="1"/>
  <c r="D130"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D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G4" i="1"/>
  <c r="D4" i="1"/>
  <c r="H1227" i="1" l="1"/>
  <c r="H1228" i="1"/>
  <c r="F250" i="5"/>
  <c r="G1224" i="1"/>
  <c r="D245" i="5"/>
  <c r="C1222" i="1" s="1"/>
  <c r="E643" i="4"/>
  <c r="D637" i="1" s="1"/>
  <c r="F643" i="4"/>
  <c r="E644" i="4"/>
  <c r="D638" i="1" s="1"/>
  <c r="E273" i="9"/>
  <c r="B273" i="9" s="1"/>
  <c r="D411" i="1"/>
  <c r="F416" i="4"/>
  <c r="H130" i="1"/>
  <c r="G130" i="1"/>
  <c r="G132" i="1"/>
  <c r="D133" i="4"/>
  <c r="C129" i="1" s="1"/>
  <c r="G129" i="1" s="1"/>
  <c r="F134" i="4"/>
  <c r="G236" i="1"/>
  <c r="G237" i="1"/>
  <c r="G416" i="1"/>
  <c r="H416" i="1"/>
  <c r="E528" i="4"/>
  <c r="D523" i="1"/>
  <c r="G1097" i="1"/>
  <c r="H1097" i="1"/>
  <c r="I1446" i="1"/>
  <c r="G155" i="1"/>
  <c r="I1464" i="1"/>
  <c r="H211" i="1"/>
  <c r="G211" i="1"/>
  <c r="G457" i="1"/>
  <c r="H457" i="1"/>
  <c r="J1439" i="1"/>
  <c r="J1443" i="1"/>
  <c r="J1466" i="1"/>
  <c r="J1472" i="1"/>
  <c r="J1477" i="1"/>
  <c r="F605" i="4"/>
  <c r="D593" i="4"/>
  <c r="C25" i="1"/>
  <c r="C40" i="1"/>
  <c r="C120" i="1"/>
  <c r="C149" i="1"/>
  <c r="C206" i="1"/>
  <c r="C220" i="1"/>
  <c r="C248" i="1"/>
  <c r="C436" i="1"/>
  <c r="C496" i="1"/>
  <c r="C599" i="1"/>
  <c r="C606" i="1"/>
  <c r="C637" i="1"/>
  <c r="C645" i="1"/>
  <c r="C1013" i="1"/>
  <c r="G1438" i="1"/>
  <c r="G1442" i="1"/>
  <c r="I1442" i="1" s="1"/>
  <c r="H1446" i="1"/>
  <c r="H1449" i="1"/>
  <c r="I1449" i="1" s="1"/>
  <c r="J1449" i="1"/>
  <c r="H1450" i="1"/>
  <c r="I1450" i="1" s="1"/>
  <c r="H1453" i="1"/>
  <c r="H1457" i="1"/>
  <c r="I1457" i="1" s="1"/>
  <c r="J1457" i="1"/>
  <c r="H1458" i="1"/>
  <c r="I1458" i="1" s="1"/>
  <c r="H1461" i="1"/>
  <c r="G1465" i="1"/>
  <c r="G1469" i="1"/>
  <c r="G1470" i="1"/>
  <c r="G1471" i="1"/>
  <c r="G1475" i="1"/>
  <c r="G1476" i="1"/>
  <c r="H1500" i="1"/>
  <c r="G1502" i="1"/>
  <c r="G1505" i="1"/>
  <c r="H1508" i="1"/>
  <c r="G1510" i="1"/>
  <c r="G1513" i="1"/>
  <c r="H1516" i="1"/>
  <c r="G1518" i="1"/>
  <c r="G1521" i="1"/>
  <c r="H1524" i="1"/>
  <c r="G1526" i="1"/>
  <c r="G1529" i="1"/>
  <c r="H1532" i="1"/>
  <c r="G1534" i="1"/>
  <c r="G1537" i="1"/>
  <c r="H1540" i="1"/>
  <c r="G1542" i="1"/>
  <c r="G1545" i="1"/>
  <c r="H1548" i="1"/>
  <c r="G1550" i="1"/>
  <c r="G1553" i="1"/>
  <c r="H1556" i="1"/>
  <c r="G1558" i="1"/>
  <c r="G1561" i="1"/>
  <c r="H1564" i="1"/>
  <c r="G1566" i="1"/>
  <c r="G1569" i="1"/>
  <c r="H1572" i="1"/>
  <c r="G1574" i="1"/>
  <c r="G1577" i="1"/>
  <c r="H1580" i="1"/>
  <c r="E7" i="4"/>
  <c r="D50" i="4"/>
  <c r="F112" i="4"/>
  <c r="D106" i="4"/>
  <c r="E152" i="4"/>
  <c r="F164" i="4"/>
  <c r="D163" i="4"/>
  <c r="F219" i="4"/>
  <c r="D263" i="4"/>
  <c r="F268" i="4"/>
  <c r="E407" i="4"/>
  <c r="D402" i="1" s="1"/>
  <c r="F369" i="4"/>
  <c r="D363" i="4"/>
  <c r="F397" i="4"/>
  <c r="D396" i="4"/>
  <c r="E408" i="4"/>
  <c r="D403" i="1" s="1"/>
  <c r="F418" i="4"/>
  <c r="E459" i="4"/>
  <c r="D453" i="1" s="1"/>
  <c r="F478" i="4"/>
  <c r="D472" i="4"/>
  <c r="J1462" i="1"/>
  <c r="F8" i="4"/>
  <c r="D7" i="4"/>
  <c r="F422" i="4"/>
  <c r="D421" i="4"/>
  <c r="F119" i="5"/>
  <c r="D118" i="5"/>
  <c r="D61" i="1"/>
  <c r="D87" i="1"/>
  <c r="D165" i="1"/>
  <c r="D269" i="1"/>
  <c r="D346" i="1"/>
  <c r="D347" i="1"/>
  <c r="D373" i="1"/>
  <c r="H1439" i="1"/>
  <c r="I1439" i="1" s="1"/>
  <c r="G1441" i="1"/>
  <c r="I1441" i="1" s="1"/>
  <c r="J1441" i="1"/>
  <c r="H1442" i="1"/>
  <c r="H1443" i="1"/>
  <c r="I1443" i="1" s="1"/>
  <c r="G1445" i="1"/>
  <c r="G1448" i="1"/>
  <c r="G1452" i="1"/>
  <c r="I1452" i="1" s="1"/>
  <c r="G1454" i="1"/>
  <c r="G1456" i="1"/>
  <c r="I1456" i="1" s="1"/>
  <c r="G1460" i="1"/>
  <c r="G1462" i="1"/>
  <c r="I1462" i="1" s="1"/>
  <c r="H1464" i="1"/>
  <c r="J1464" i="1"/>
  <c r="H1465" i="1"/>
  <c r="G1466" i="1"/>
  <c r="I1466" i="1" s="1"/>
  <c r="H1468" i="1"/>
  <c r="I1468" i="1" s="1"/>
  <c r="J1468" i="1"/>
  <c r="H1471" i="1"/>
  <c r="G1472" i="1"/>
  <c r="I1472" i="1" s="1"/>
  <c r="H1474" i="1"/>
  <c r="I1474" i="1" s="1"/>
  <c r="J1474" i="1"/>
  <c r="H1476" i="1"/>
  <c r="G1477" i="1"/>
  <c r="I1477" i="1" s="1"/>
  <c r="H1479" i="1"/>
  <c r="I1479" i="1" s="1"/>
  <c r="J1479" i="1"/>
  <c r="F140" i="4"/>
  <c r="D139" i="4"/>
  <c r="F215" i="4"/>
  <c r="F317" i="4"/>
  <c r="D311" i="4"/>
  <c r="F345" i="4"/>
  <c r="D344" i="4"/>
  <c r="F351" i="4"/>
  <c r="F490" i="4"/>
  <c r="D484" i="4"/>
  <c r="F568" i="4"/>
  <c r="D567" i="4"/>
  <c r="F239" i="5"/>
  <c r="E238" i="5"/>
  <c r="I1440" i="1"/>
  <c r="I1444" i="1"/>
  <c r="H1447" i="1"/>
  <c r="I1447" i="1" s="1"/>
  <c r="J1447" i="1"/>
  <c r="H1448" i="1"/>
  <c r="H1451" i="1"/>
  <c r="I1451" i="1" s="1"/>
  <c r="J1451" i="1"/>
  <c r="H1452" i="1"/>
  <c r="H1455" i="1"/>
  <c r="I1455" i="1" s="1"/>
  <c r="J1455" i="1"/>
  <c r="H1456" i="1"/>
  <c r="H1459" i="1"/>
  <c r="I1459" i="1" s="1"/>
  <c r="J1459" i="1"/>
  <c r="H1460" i="1"/>
  <c r="F65" i="4"/>
  <c r="D82" i="4"/>
  <c r="F91" i="4"/>
  <c r="D152" i="4"/>
  <c r="F159" i="4"/>
  <c r="F169" i="4"/>
  <c r="D196" i="4"/>
  <c r="F299" i="4"/>
  <c r="D298" i="4"/>
  <c r="F378" i="4"/>
  <c r="D644" i="4"/>
  <c r="F417" i="4"/>
  <c r="E421" i="4"/>
  <c r="D459" i="4"/>
  <c r="F466" i="4"/>
  <c r="F516" i="4"/>
  <c r="D515" i="4"/>
  <c r="G143" i="9"/>
  <c r="E143" i="9" s="1"/>
  <c r="B143" i="9" s="1"/>
  <c r="F603" i="4"/>
  <c r="F70" i="5"/>
  <c r="D69" i="5"/>
  <c r="F246" i="5"/>
  <c r="E245" i="5"/>
  <c r="D1222" i="1" s="1"/>
  <c r="F10" i="6"/>
  <c r="D5" i="6"/>
  <c r="G207" i="9"/>
  <c r="E207" i="9" s="1"/>
  <c r="B207" i="9" s="1"/>
  <c r="D580" i="4"/>
  <c r="D134" i="5"/>
  <c r="F135" i="5"/>
  <c r="D238" i="5"/>
  <c r="F36" i="6"/>
  <c r="D35" i="6"/>
  <c r="G316" i="9"/>
  <c r="E316" i="9" s="1"/>
  <c r="D12" i="5"/>
  <c r="F13" i="5"/>
  <c r="F180" i="5"/>
  <c r="E177" i="5"/>
  <c r="D625" i="4"/>
  <c r="E7" i="5"/>
  <c r="E87" i="5"/>
  <c r="G313" i="9"/>
  <c r="E313" i="9" s="1"/>
  <c r="D42" i="8"/>
  <c r="H166" i="9"/>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2" i="9"/>
  <c r="E182" i="9" s="1"/>
  <c r="B182" i="9" s="1"/>
  <c r="G184" i="9"/>
  <c r="E184" i="9" s="1"/>
  <c r="B184" i="9" s="1"/>
  <c r="G186" i="9"/>
  <c r="E186" i="9" s="1"/>
  <c r="B186" i="9" s="1"/>
  <c r="G199" i="9"/>
  <c r="E199" i="9" s="1"/>
  <c r="B199" i="9" s="1"/>
  <c r="D7" i="5"/>
  <c r="F146" i="5"/>
  <c r="E310" i="9"/>
  <c r="B310" i="9" s="1"/>
  <c r="B53" i="9"/>
  <c r="B55" i="9"/>
  <c r="E66" i="9"/>
  <c r="B66" i="9" s="1"/>
  <c r="B71" i="9"/>
  <c r="E82" i="9"/>
  <c r="B82" i="9" s="1"/>
  <c r="B87" i="9"/>
  <c r="E98" i="9"/>
  <c r="B98" i="9" s="1"/>
  <c r="B103" i="9"/>
  <c r="E114" i="9"/>
  <c r="B114" i="9" s="1"/>
  <c r="B119" i="9"/>
  <c r="B151" i="9"/>
  <c r="G197" i="9"/>
  <c r="E197" i="9" s="1"/>
  <c r="B197" i="9" s="1"/>
  <c r="L213" i="9"/>
  <c r="I10" i="9"/>
  <c r="B60" i="9"/>
  <c r="B76" i="9"/>
  <c r="B92" i="9"/>
  <c r="B108" i="9"/>
  <c r="B124" i="9"/>
  <c r="B140" i="9"/>
  <c r="B150" i="9"/>
  <c r="G165" i="9"/>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G185" i="9"/>
  <c r="E185" i="9" s="1"/>
  <c r="B185" i="9" s="1"/>
  <c r="G187" i="9"/>
  <c r="E187" i="9" s="1"/>
  <c r="B187" i="9" s="1"/>
  <c r="E311" i="9"/>
  <c r="B311" i="9" s="1"/>
  <c r="E35" i="6"/>
  <c r="E141" i="6" s="1"/>
  <c r="D89" i="6"/>
  <c r="D114" i="6"/>
  <c r="M213" i="9"/>
  <c r="G281" i="9"/>
  <c r="E281" i="9" s="1"/>
  <c r="B281" i="9" s="1"/>
  <c r="G280" i="9"/>
  <c r="E280" i="9" s="1"/>
  <c r="B280" i="9" s="1"/>
  <c r="G279" i="9"/>
  <c r="E279" i="9" s="1"/>
  <c r="B279" i="9" s="1"/>
  <c r="G166" i="9"/>
  <c r="E166" i="9" s="1"/>
  <c r="B166" i="9" s="1"/>
  <c r="H165" i="9"/>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88" i="9"/>
  <c r="E188" i="9" s="1"/>
  <c r="B188" i="9" s="1"/>
  <c r="G162" i="9"/>
  <c r="E162" i="9" s="1"/>
  <c r="B162" i="9" s="1"/>
  <c r="G209" i="9"/>
  <c r="E209" i="9" s="1"/>
  <c r="B209" i="9" s="1"/>
  <c r="G201" i="9"/>
  <c r="E201" i="9" s="1"/>
  <c r="B201" i="9" s="1"/>
  <c r="G193" i="9"/>
  <c r="E193" i="9" s="1"/>
  <c r="B193" i="9" s="1"/>
  <c r="G191" i="9"/>
  <c r="E191" i="9" s="1"/>
  <c r="B191" i="9" s="1"/>
  <c r="G161" i="9"/>
  <c r="E161" i="9" s="1"/>
  <c r="B161" i="9" s="1"/>
  <c r="G211" i="9"/>
  <c r="E211" i="9" s="1"/>
  <c r="B211" i="9" s="1"/>
  <c r="G203" i="9"/>
  <c r="E203" i="9" s="1"/>
  <c r="B203" i="9" s="1"/>
  <c r="G195" i="9"/>
  <c r="E195" i="9" s="1"/>
  <c r="B195" i="9" s="1"/>
  <c r="G189" i="9"/>
  <c r="E189" i="9" s="1"/>
  <c r="B189" i="9" s="1"/>
  <c r="G164" i="9"/>
  <c r="E164" i="9" s="1"/>
  <c r="B164" i="9" s="1"/>
  <c r="B52" i="9"/>
  <c r="E58" i="9"/>
  <c r="B58" i="9" s="1"/>
  <c r="B63" i="9"/>
  <c r="E74" i="9"/>
  <c r="B74" i="9" s="1"/>
  <c r="B79" i="9"/>
  <c r="E90" i="9"/>
  <c r="B90" i="9" s="1"/>
  <c r="B95" i="9"/>
  <c r="E106" i="9"/>
  <c r="B106" i="9" s="1"/>
  <c r="B111" i="9"/>
  <c r="E122" i="9"/>
  <c r="B122" i="9" s="1"/>
  <c r="B127" i="9"/>
  <c r="E138" i="9"/>
  <c r="B138" i="9" s="1"/>
  <c r="B152" i="9"/>
  <c r="B159" i="9"/>
  <c r="G163" i="9"/>
  <c r="E163" i="9" s="1"/>
  <c r="B163" i="9" s="1"/>
  <c r="G190" i="9"/>
  <c r="E190" i="9" s="1"/>
  <c r="B190" i="9" s="1"/>
  <c r="G192" i="9"/>
  <c r="E192" i="9" s="1"/>
  <c r="G205" i="9"/>
  <c r="E205" i="9" s="1"/>
  <c r="B205" i="9" s="1"/>
  <c r="B215" i="9"/>
  <c r="B235" i="9"/>
  <c r="B247" i="9"/>
  <c r="B267" i="9"/>
  <c r="E290" i="9"/>
  <c r="B290" i="9" s="1"/>
  <c r="E146" i="9"/>
  <c r="B146" i="9" s="1"/>
  <c r="E154" i="9"/>
  <c r="B154" i="9" s="1"/>
  <c r="B226" i="9"/>
  <c r="B227" i="9"/>
  <c r="F228" i="9"/>
  <c r="B228" i="9" s="1"/>
  <c r="B239" i="9"/>
  <c r="B258" i="9"/>
  <c r="B259" i="9"/>
  <c r="F260" i="9"/>
  <c r="B260" i="9" s="1"/>
  <c r="B271" i="9"/>
  <c r="F216" i="9"/>
  <c r="B216" i="9" s="1"/>
  <c r="F224" i="9"/>
  <c r="B224" i="9" s="1"/>
  <c r="F232" i="9"/>
  <c r="B232" i="9" s="1"/>
  <c r="F240" i="9"/>
  <c r="B240" i="9" s="1"/>
  <c r="F248" i="9"/>
  <c r="B248" i="9" s="1"/>
  <c r="F256" i="9"/>
  <c r="B256" i="9" s="1"/>
  <c r="F264" i="9"/>
  <c r="B264" i="9" s="1"/>
  <c r="F245" i="5" l="1"/>
  <c r="H411" i="1"/>
  <c r="G411" i="1"/>
  <c r="F133" i="4"/>
  <c r="H129" i="1"/>
  <c r="I28" i="3"/>
  <c r="D1435" i="1"/>
  <c r="G346" i="1"/>
  <c r="H346" i="1"/>
  <c r="F263" i="4"/>
  <c r="C259" i="1"/>
  <c r="G637" i="1"/>
  <c r="H637" i="1"/>
  <c r="G523" i="1"/>
  <c r="H523" i="1"/>
  <c r="F114" i="6"/>
  <c r="H27" i="3"/>
  <c r="C1408" i="1"/>
  <c r="E165" i="9"/>
  <c r="B165" i="9" s="1"/>
  <c r="D6" i="5"/>
  <c r="C985" i="1"/>
  <c r="F7" i="5"/>
  <c r="H20" i="3"/>
  <c r="K1451" i="9"/>
  <c r="G314" i="9"/>
  <c r="E314" i="9" s="1"/>
  <c r="B314" i="9" s="1"/>
  <c r="I34" i="3"/>
  <c r="C1517" i="1"/>
  <c r="F625" i="4"/>
  <c r="C619" i="1"/>
  <c r="F12" i="5"/>
  <c r="C990" i="1"/>
  <c r="G318" i="9"/>
  <c r="E318" i="9" s="1"/>
  <c r="F5" i="6"/>
  <c r="D141" i="6"/>
  <c r="C1299" i="1"/>
  <c r="H24" i="3"/>
  <c r="D68" i="5"/>
  <c r="F69" i="5"/>
  <c r="C1047" i="1"/>
  <c r="F515" i="4"/>
  <c r="C509" i="1"/>
  <c r="E420" i="4"/>
  <c r="D415" i="1"/>
  <c r="F298" i="4"/>
  <c r="C293" i="1"/>
  <c r="C78" i="1"/>
  <c r="F82" i="4"/>
  <c r="E237" i="5"/>
  <c r="D1215" i="1"/>
  <c r="F484" i="4"/>
  <c r="C478" i="1"/>
  <c r="F344" i="4"/>
  <c r="C339" i="1"/>
  <c r="G269" i="1"/>
  <c r="H269" i="1"/>
  <c r="F472" i="4"/>
  <c r="C466" i="1"/>
  <c r="F106" i="4"/>
  <c r="C102" i="1"/>
  <c r="I1476" i="1"/>
  <c r="G606" i="1"/>
  <c r="H606" i="1"/>
  <c r="G248" i="1"/>
  <c r="H248" i="1"/>
  <c r="H120" i="1"/>
  <c r="G120" i="1"/>
  <c r="F593" i="4"/>
  <c r="C587" i="1"/>
  <c r="E636" i="4"/>
  <c r="D630" i="1" s="1"/>
  <c r="D522" i="1"/>
  <c r="F459" i="4"/>
  <c r="C453" i="1"/>
  <c r="F421" i="4"/>
  <c r="D420" i="4"/>
  <c r="C415" i="1"/>
  <c r="F363" i="4"/>
  <c r="C358" i="1"/>
  <c r="D3" i="1"/>
  <c r="E6" i="4"/>
  <c r="G436" i="1"/>
  <c r="H436" i="1"/>
  <c r="F89" i="6"/>
  <c r="C1383" i="1"/>
  <c r="B313" i="9"/>
  <c r="H308" i="9"/>
  <c r="E308" i="9" s="1"/>
  <c r="B308" i="9" s="1"/>
  <c r="E176" i="5"/>
  <c r="F177" i="5"/>
  <c r="D1154" i="1"/>
  <c r="B316" i="9"/>
  <c r="E315" i="9"/>
  <c r="I10" i="3" s="1"/>
  <c r="F238" i="5"/>
  <c r="D237" i="5"/>
  <c r="C1215" i="1"/>
  <c r="F134" i="5"/>
  <c r="C1112" i="1"/>
  <c r="H21" i="9"/>
  <c r="G21" i="9"/>
  <c r="E21" i="9" s="1"/>
  <c r="F152" i="4"/>
  <c r="D151" i="4"/>
  <c r="C148" i="1"/>
  <c r="F139" i="4"/>
  <c r="C135" i="1"/>
  <c r="G373" i="1"/>
  <c r="H373" i="1"/>
  <c r="H165" i="1"/>
  <c r="G165" i="1"/>
  <c r="F118" i="5"/>
  <c r="C1096" i="1"/>
  <c r="D6" i="4"/>
  <c r="F7" i="4"/>
  <c r="C3" i="1"/>
  <c r="F396" i="4"/>
  <c r="C391" i="1"/>
  <c r="C159" i="1"/>
  <c r="F163" i="4"/>
  <c r="I1465" i="1"/>
  <c r="G1013" i="1"/>
  <c r="H1013" i="1"/>
  <c r="G599" i="1"/>
  <c r="H599" i="1"/>
  <c r="G220" i="1"/>
  <c r="H220" i="1"/>
  <c r="H40" i="1"/>
  <c r="G40" i="1"/>
  <c r="F213" i="9"/>
  <c r="B213" i="9" s="1"/>
  <c r="E6" i="5"/>
  <c r="I20" i="3"/>
  <c r="D985" i="1"/>
  <c r="H61" i="1"/>
  <c r="G61" i="1"/>
  <c r="E151" i="4"/>
  <c r="D148" i="1"/>
  <c r="H149" i="1"/>
  <c r="G149" i="1"/>
  <c r="B192" i="9"/>
  <c r="I25" i="3"/>
  <c r="D1329" i="1"/>
  <c r="D1065" i="1"/>
  <c r="E68" i="5"/>
  <c r="F35" i="6"/>
  <c r="C1329" i="1"/>
  <c r="H25" i="3"/>
  <c r="F580" i="4"/>
  <c r="C574" i="1"/>
  <c r="G1222" i="1"/>
  <c r="H1222" i="1"/>
  <c r="F644" i="4"/>
  <c r="C638" i="1"/>
  <c r="F196" i="4"/>
  <c r="C192" i="1"/>
  <c r="F567" i="4"/>
  <c r="D528" i="4"/>
  <c r="C561" i="1"/>
  <c r="D350" i="4"/>
  <c r="F311" i="4"/>
  <c r="C306" i="1"/>
  <c r="I1460" i="1"/>
  <c r="I1448" i="1"/>
  <c r="G347" i="1"/>
  <c r="H347" i="1"/>
  <c r="H87" i="1"/>
  <c r="G87" i="1"/>
  <c r="C46" i="1"/>
  <c r="F50" i="4"/>
  <c r="I1471" i="1"/>
  <c r="G645" i="1"/>
  <c r="H645" i="1"/>
  <c r="G496" i="1"/>
  <c r="H496" i="1"/>
  <c r="H206" i="1"/>
  <c r="G206" i="1"/>
  <c r="H25" i="1"/>
  <c r="G25" i="1"/>
  <c r="G1215" i="1" l="1"/>
  <c r="H1215" i="1"/>
  <c r="E317" i="9"/>
  <c r="B318" i="9"/>
  <c r="F6" i="5"/>
  <c r="C984" i="1"/>
  <c r="G306" i="1"/>
  <c r="H306" i="1"/>
  <c r="D636" i="4"/>
  <c r="F528" i="4"/>
  <c r="C522" i="1"/>
  <c r="G638" i="1"/>
  <c r="H638" i="1"/>
  <c r="G574" i="1"/>
  <c r="H574" i="1"/>
  <c r="G1096" i="1"/>
  <c r="H1096" i="1"/>
  <c r="H148" i="1"/>
  <c r="G148" i="1"/>
  <c r="F237" i="5"/>
  <c r="H23" i="3"/>
  <c r="C1214" i="1"/>
  <c r="D175" i="5"/>
  <c r="G278" i="9" s="1"/>
  <c r="G1154" i="1"/>
  <c r="H1154" i="1"/>
  <c r="D635" i="4"/>
  <c r="F420" i="4"/>
  <c r="C414" i="1"/>
  <c r="H78" i="1"/>
  <c r="G78" i="1"/>
  <c r="G1047" i="1"/>
  <c r="H1047" i="1"/>
  <c r="G1299" i="1"/>
  <c r="H1299" i="1"/>
  <c r="G990" i="1"/>
  <c r="H990" i="1"/>
  <c r="H1517" i="1"/>
  <c r="G1517" i="1"/>
  <c r="H11" i="3"/>
  <c r="G259" i="1"/>
  <c r="H259" i="1"/>
  <c r="G391" i="1"/>
  <c r="H391" i="1"/>
  <c r="D290" i="4"/>
  <c r="D412" i="4"/>
  <c r="F6" i="4"/>
  <c r="H16" i="3"/>
  <c r="C2" i="1"/>
  <c r="G1383" i="1"/>
  <c r="H1383" i="1"/>
  <c r="G415" i="1"/>
  <c r="H415" i="1"/>
  <c r="H102" i="1"/>
  <c r="G102" i="1"/>
  <c r="G478" i="1"/>
  <c r="H478" i="1"/>
  <c r="H46" i="1"/>
  <c r="G46" i="1"/>
  <c r="I21" i="3"/>
  <c r="D1046" i="1"/>
  <c r="I17" i="3"/>
  <c r="D147" i="1"/>
  <c r="E289" i="4"/>
  <c r="H3" i="1"/>
  <c r="G3" i="1"/>
  <c r="D289" i="4"/>
  <c r="H17" i="3"/>
  <c r="F151" i="4"/>
  <c r="C147" i="1"/>
  <c r="G1112" i="1"/>
  <c r="H1112" i="1"/>
  <c r="E312" i="9"/>
  <c r="G358" i="1"/>
  <c r="H358" i="1"/>
  <c r="G466" i="1"/>
  <c r="H466" i="1"/>
  <c r="G339" i="1"/>
  <c r="H339" i="1"/>
  <c r="G293" i="1"/>
  <c r="H293" i="1"/>
  <c r="E635" i="4"/>
  <c r="D629" i="1" s="1"/>
  <c r="D414" i="1"/>
  <c r="F141" i="6"/>
  <c r="H28" i="3"/>
  <c r="C1435" i="1"/>
  <c r="G1408" i="1"/>
  <c r="H1408" i="1"/>
  <c r="G561" i="1"/>
  <c r="H561" i="1"/>
  <c r="G1329" i="1"/>
  <c r="H1329" i="1"/>
  <c r="B21" i="9"/>
  <c r="E412" i="4"/>
  <c r="I16" i="3"/>
  <c r="D2" i="1"/>
  <c r="D408" i="4"/>
  <c r="F350" i="4"/>
  <c r="C345" i="1"/>
  <c r="G192" i="1"/>
  <c r="H192" i="1"/>
  <c r="G1065" i="1"/>
  <c r="H1065" i="1"/>
  <c r="D984" i="1"/>
  <c r="H159" i="1"/>
  <c r="G159" i="1"/>
  <c r="H135" i="1"/>
  <c r="G135" i="1"/>
  <c r="E175" i="5"/>
  <c r="D1152" i="1" s="1"/>
  <c r="I22" i="3"/>
  <c r="D1153" i="1"/>
  <c r="H19" i="9"/>
  <c r="E19" i="9" s="1"/>
  <c r="B19" i="9" s="1"/>
  <c r="F176" i="5"/>
  <c r="G453" i="1"/>
  <c r="H453" i="1"/>
  <c r="G587" i="1"/>
  <c r="H587" i="1"/>
  <c r="I23" i="3"/>
  <c r="D1214" i="1"/>
  <c r="D407" i="4"/>
  <c r="G509" i="1"/>
  <c r="H509" i="1"/>
  <c r="F68" i="5"/>
  <c r="H21" i="3"/>
  <c r="C1046" i="1"/>
  <c r="G619" i="1"/>
  <c r="H619" i="1"/>
  <c r="G985" i="1"/>
  <c r="H985" i="1"/>
  <c r="G984" i="1" l="1"/>
  <c r="H984" i="1"/>
  <c r="E639" i="4"/>
  <c r="E414" i="4"/>
  <c r="D409" i="1" s="1"/>
  <c r="D407" i="1"/>
  <c r="E291" i="4"/>
  <c r="D287" i="1" s="1"/>
  <c r="E413" i="4"/>
  <c r="D285" i="1"/>
  <c r="F636" i="4"/>
  <c r="C630" i="1"/>
  <c r="C286" i="1"/>
  <c r="G1214" i="1"/>
  <c r="H1214" i="1"/>
  <c r="F407" i="4"/>
  <c r="C402" i="1"/>
  <c r="F408" i="4"/>
  <c r="C403" i="1"/>
  <c r="E290" i="4"/>
  <c r="D286" i="1" s="1"/>
  <c r="D291" i="4"/>
  <c r="F289" i="4"/>
  <c r="D413" i="4"/>
  <c r="D414" i="4" s="1"/>
  <c r="C285" i="1"/>
  <c r="N3" i="9"/>
  <c r="I11" i="3"/>
  <c r="G414" i="1"/>
  <c r="H414" i="1"/>
  <c r="G345" i="1"/>
  <c r="H345" i="1"/>
  <c r="H2" i="1"/>
  <c r="G2" i="1"/>
  <c r="F635" i="4"/>
  <c r="C629" i="1"/>
  <c r="G1046" i="1"/>
  <c r="H1046" i="1"/>
  <c r="G1153" i="1"/>
  <c r="H1153" i="1"/>
  <c r="H278" i="9"/>
  <c r="E278" i="9" s="1"/>
  <c r="G1435" i="1"/>
  <c r="H1435" i="1"/>
  <c r="H147" i="1"/>
  <c r="G147" i="1"/>
  <c r="F412" i="4"/>
  <c r="D639" i="4"/>
  <c r="C407" i="1"/>
  <c r="H9" i="3"/>
  <c r="F175" i="5"/>
  <c r="C1152" i="1"/>
  <c r="G522" i="1"/>
  <c r="H522" i="1"/>
  <c r="G285" i="9"/>
  <c r="E285" i="9" s="1"/>
  <c r="B285" i="9" s="1"/>
  <c r="E277" i="9" l="1"/>
  <c r="B278" i="9"/>
  <c r="G1152" i="1"/>
  <c r="H1152" i="1"/>
  <c r="F639" i="4"/>
  <c r="C633" i="1"/>
  <c r="G629" i="1"/>
  <c r="H629" i="1"/>
  <c r="F291" i="4"/>
  <c r="C287" i="1"/>
  <c r="G402" i="1"/>
  <c r="H402" i="1"/>
  <c r="G286" i="1"/>
  <c r="H286" i="1"/>
  <c r="K3" i="9"/>
  <c r="I9" i="3"/>
  <c r="F414" i="4"/>
  <c r="C409" i="1"/>
  <c r="G407" i="1"/>
  <c r="H407" i="1"/>
  <c r="G285" i="1"/>
  <c r="H285" i="1"/>
  <c r="F290" i="4"/>
  <c r="H8" i="3"/>
  <c r="D640" i="4"/>
  <c r="D415" i="4"/>
  <c r="F413" i="4"/>
  <c r="C408" i="1"/>
  <c r="G403" i="1"/>
  <c r="H403" i="1"/>
  <c r="G630" i="1"/>
  <c r="H630" i="1"/>
  <c r="E640" i="4"/>
  <c r="E415" i="4"/>
  <c r="D410" i="1" s="1"/>
  <c r="D408" i="1"/>
  <c r="D633" i="1"/>
  <c r="G409" i="1" l="1"/>
  <c r="H409" i="1"/>
  <c r="E642" i="4"/>
  <c r="D634" i="1"/>
  <c r="D642" i="4"/>
  <c r="F640" i="4"/>
  <c r="C634" i="1"/>
  <c r="G287" i="1"/>
  <c r="H287" i="1"/>
  <c r="G633" i="1"/>
  <c r="H633" i="1"/>
  <c r="E641" i="4"/>
  <c r="G408" i="1"/>
  <c r="H408" i="1"/>
  <c r="F415" i="4"/>
  <c r="C410" i="1"/>
  <c r="M3" i="9"/>
  <c r="I8" i="3"/>
  <c r="D641" i="4"/>
  <c r="D645" i="4" l="1"/>
  <c r="F641" i="4"/>
  <c r="C635" i="1"/>
  <c r="G634" i="1"/>
  <c r="H634" i="1"/>
  <c r="E646" i="4"/>
  <c r="D636" i="1"/>
  <c r="G410" i="1"/>
  <c r="H410" i="1"/>
  <c r="E645" i="4"/>
  <c r="D635" i="1"/>
  <c r="D646" i="4"/>
  <c r="F642" i="4"/>
  <c r="C636" i="1"/>
  <c r="G635" i="1" l="1"/>
  <c r="H635" i="1"/>
  <c r="H7" i="3"/>
  <c r="I18" i="3"/>
  <c r="D639" i="1"/>
  <c r="I19" i="3"/>
  <c r="D640" i="1"/>
  <c r="G276" i="9"/>
  <c r="E276" i="9" s="1"/>
  <c r="B276" i="9" s="1"/>
  <c r="F646" i="4"/>
  <c r="H19" i="3"/>
  <c r="C640" i="1"/>
  <c r="G636" i="1"/>
  <c r="H636" i="1"/>
  <c r="F645" i="4"/>
  <c r="H18" i="3"/>
  <c r="C639" i="1"/>
  <c r="J3" i="9" l="1"/>
  <c r="G640" i="1"/>
  <c r="H640" i="1"/>
  <c r="G639" i="1"/>
  <c r="H639" i="1"/>
  <c r="G274" i="9" l="1"/>
  <c r="L272" i="9"/>
  <c r="H274" i="9"/>
  <c r="M272" i="9"/>
  <c r="H18" i="9"/>
  <c r="G18" i="9"/>
  <c r="E18" i="9" s="1"/>
  <c r="B18" i="9" s="1"/>
  <c r="K6" i="9"/>
  <c r="G16" i="9"/>
  <c r="I13" i="9"/>
  <c r="H17" i="9"/>
  <c r="I9" i="9"/>
  <c r="J13" i="9"/>
  <c r="I11" i="9"/>
  <c r="J6" i="9"/>
  <c r="I6" i="9"/>
  <c r="K10" i="9"/>
  <c r="J17" i="9"/>
  <c r="J7" i="9"/>
  <c r="K11" i="9"/>
  <c r="H15" i="9"/>
  <c r="I7" i="9"/>
  <c r="I5" i="9"/>
  <c r="J9" i="9"/>
  <c r="G15" i="9"/>
  <c r="E15" i="9" s="1"/>
  <c r="K7" i="9"/>
  <c r="M15" i="9"/>
  <c r="M16" i="9"/>
  <c r="L16" i="9"/>
  <c r="J10" i="9"/>
  <c r="K5" i="9"/>
  <c r="I12" i="9"/>
  <c r="I8" i="9"/>
  <c r="K13" i="9"/>
  <c r="G17" i="9"/>
  <c r="K8" i="9"/>
  <c r="H16" i="9"/>
  <c r="L15" i="9"/>
  <c r="J11" i="9"/>
  <c r="I17" i="9"/>
  <c r="K9" i="9"/>
  <c r="J8" i="9"/>
  <c r="K12" i="9"/>
  <c r="J5" i="9"/>
  <c r="J12" i="9"/>
  <c r="F16" i="9" l="1"/>
  <c r="E17" i="9"/>
  <c r="B17" i="9" s="1"/>
  <c r="E8" i="9"/>
  <c r="B8" i="9" s="1"/>
  <c r="E12" i="9"/>
  <c r="B12" i="9" s="1"/>
  <c r="E6" i="9"/>
  <c r="B6" i="9" s="1"/>
  <c r="E9" i="9"/>
  <c r="B9" i="9" s="1"/>
  <c r="E16" i="9"/>
  <c r="B16" i="9" s="1"/>
  <c r="E5" i="9"/>
  <c r="F272" i="9"/>
  <c r="F15" i="9"/>
  <c r="F14" i="9" s="1"/>
  <c r="E10" i="9"/>
  <c r="B10" i="9" s="1"/>
  <c r="E7" i="9"/>
  <c r="B7" i="9" s="1"/>
  <c r="E11" i="9"/>
  <c r="B11" i="9" s="1"/>
  <c r="E13" i="9"/>
  <c r="B13" i="9" s="1"/>
  <c r="E274" i="9"/>
  <c r="B15" i="9" l="1"/>
  <c r="E14" i="9"/>
  <c r="B274" i="9"/>
  <c r="E20" i="9"/>
  <c r="I7" i="3" s="1"/>
  <c r="B272" i="9"/>
  <c r="F20" i="9"/>
  <c r="F3" i="9" s="1"/>
  <c r="B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<sst xmlns="http://schemas.openxmlformats.org/spreadsheetml/2006/main" count="4374" uniqueCount="3426">
  <si>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</si>
  <si>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</si>
  <si>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</si>
  <si>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</si>
  <si>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</si>
  <si>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</si>
  <si>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</si>
  <si>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</si>
  <si>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</si>
  <si>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</si>
  <si>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</si>
  <si>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</si>
  <si>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</si>
  <si>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</si>
  <si>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</si>
  <si>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</si>
  <si>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</si>
  <si>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</si>
  <si>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</si>
  <si>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</si>
  <si>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</si>
  <si>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</si>
  <si>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</si>
  <si>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</si>
  <si>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</si>
  <si>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</si>
  <si>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</si>
  <si>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</si>
  <si>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</si>
  <si>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</si>
  <si>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</si>
  <si>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FERDINANDOVAC</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</si>
  <si>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</si>
  <si>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</si>
  <si>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</si>
  <si>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</si>
  <si>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</si>
  <si>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</si>
  <si>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</si>
  <si>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</si>
  <si>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</si>
  <si>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</si>
  <si>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</si>
  <si>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</si>
  <si>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</si>
  <si>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</si>
  <si>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</si>
  <si>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</si>
  <si>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</si>
  <si>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27861 - OPĆINA FERDINANDOVAC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</si>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</sst>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1168872.44</v>
      </c>
      <c r="D2" s="6">
        <f>'PR-RAS'!E6</f>
        <v>1287337.93</v>
      </c>
      <c r="E2" s="6">
        <v>0</v>
      </c>
      <c r="F2" s="6">
        <v>0</v>
      </c>
      <c r="G2" s="7">
        <f t="shared" ref="G2:G264" si="0">(B2/1000)*(C2*1+D2*2)</f>
        <v>3743.5482999999999</v>
      </c>
      <c r="H2" s="7">
        <f t="shared" ref="H2:H264" si="1">ABS(C2-ROUND(C2,0))+ABS(D2-ROUND(D2,0))</f>
        <v>0.51000000000931323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256817.11999999997</v>
      </c>
      <c r="D3" s="1">
        <f>'PR-RAS'!E7</f>
        <v>343078.42000000004</v>
      </c>
      <c r="E3" s="1">
        <v>0</v>
      </c>
      <c r="F3" s="1">
        <v>0</v>
      </c>
      <c r="G3" s="2">
        <f t="shared" si="0"/>
        <v>1885.9479200000003</v>
      </c>
      <c r="H3" s="2">
        <f t="shared" si="1"/>
        <v>0.54000000000814907</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242210.08</v>
      </c>
      <c r="D4" s="1">
        <f>'PR-RAS'!E8</f>
        <v>321033.38000000006</v>
      </c>
      <c r="E4" s="1">
        <v>0</v>
      </c>
      <c r="F4" s="1">
        <v>0</v>
      </c>
      <c r="G4" s="2">
        <f t="shared" si="0"/>
        <v>2652.8305200000004</v>
      </c>
      <c r="H4" s="2">
        <f t="shared" si="1"/>
        <v>0.46000000005005859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216490.51</v>
      </c>
      <c r="D5" s="1">
        <f>'PR-RAS'!E9</f>
        <v>322190.2</v>
      </c>
      <c r="E5" s="1">
        <v>0</v>
      </c>
      <c r="F5" s="1">
        <v>0</v>
      </c>
      <c r="G5" s="2">
        <f t="shared" si="0"/>
        <v>3443.4836400000004</v>
      </c>
      <c r="H5" s="2">
        <f t="shared" si="1"/>
        <v>0.69000000000232831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28823.17</v>
      </c>
      <c r="D6" s="1">
        <f>'PR-RAS'!E10</f>
        <v>35856.400000000001</v>
      </c>
      <c r="E6" s="1">
        <v>0</v>
      </c>
      <c r="F6" s="1">
        <v>0</v>
      </c>
      <c r="G6" s="2">
        <f t="shared" si="0"/>
        <v>502.67985000000004</v>
      </c>
      <c r="H6" s="2">
        <f t="shared" si="1"/>
        <v>0.56999999999970896</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5738.66</v>
      </c>
      <c r="D7" s="1">
        <f>'PR-RAS'!E11</f>
        <v>7845.94</v>
      </c>
      <c r="E7" s="1">
        <v>0</v>
      </c>
      <c r="F7" s="1">
        <v>0</v>
      </c>
      <c r="G7" s="2">
        <f t="shared" si="0"/>
        <v>128.58324000000002</v>
      </c>
      <c r="H7" s="2">
        <f t="shared" si="1"/>
        <v>0.4000000000005457</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799.49</v>
      </c>
      <c r="D8" s="1">
        <f>'PR-RAS'!E12</f>
        <v>1725.09</v>
      </c>
      <c r="E8" s="1">
        <v>0</v>
      </c>
      <c r="F8" s="1">
        <v>0</v>
      </c>
      <c r="G8" s="2">
        <f t="shared" si="0"/>
        <v>29.747690000000002</v>
      </c>
      <c r="H8" s="2">
        <f t="shared" si="1"/>
        <v>0.57999999999992724</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31094.09</v>
      </c>
      <c r="D9" s="1">
        <f>'PR-RAS'!E13</f>
        <v>14739.04</v>
      </c>
      <c r="E9" s="1">
        <v>0</v>
      </c>
      <c r="F9" s="1">
        <v>0</v>
      </c>
      <c r="G9" s="2">
        <f t="shared" si="0"/>
        <v>484.57736</v>
      </c>
      <c r="H9" s="2">
        <f t="shared" si="1"/>
        <v>0.13000000000101863</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40735.839999999997</v>
      </c>
      <c r="D11" s="1">
        <f>'PR-RAS'!E15</f>
        <v>61323.29</v>
      </c>
      <c r="E11" s="1">
        <v>0</v>
      </c>
      <c r="F11" s="1">
        <v>0</v>
      </c>
      <c r="G11" s="2">
        <f t="shared" si="0"/>
        <v>1633.8241999999998</v>
      </c>
      <c r="H11" s="2">
        <f t="shared" si="1"/>
        <v>0.45000000000436557</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10811.08</v>
      </c>
      <c r="D19" s="1">
        <f>'PR-RAS'!E23</f>
        <v>17950.810000000001</v>
      </c>
      <c r="E19" s="1">
        <v>0</v>
      </c>
      <c r="F19" s="1">
        <v>0</v>
      </c>
      <c r="G19" s="2">
        <f t="shared" si="0"/>
        <v>840.82860000000005</v>
      </c>
      <c r="H19" s="2">
        <f t="shared" si="1"/>
        <v>0.26999999999861757</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729.16</v>
      </c>
      <c r="D20" s="1">
        <f>'PR-RAS'!E24</f>
        <v>642.36</v>
      </c>
      <c r="E20" s="1">
        <v>0</v>
      </c>
      <c r="F20" s="1">
        <v>0</v>
      </c>
      <c r="G20" s="2">
        <f t="shared" si="0"/>
        <v>38.263719999999999</v>
      </c>
      <c r="H20" s="2">
        <f t="shared" si="1"/>
        <v>0.51999999999998181</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10081.92</v>
      </c>
      <c r="D23" s="1">
        <f>'PR-RAS'!E27</f>
        <v>17308.45</v>
      </c>
      <c r="E23" s="1">
        <v>0</v>
      </c>
      <c r="F23" s="1">
        <v>0</v>
      </c>
      <c r="G23" s="2">
        <f t="shared" si="0"/>
        <v>983.37403999999992</v>
      </c>
      <c r="H23" s="2">
        <f t="shared" si="1"/>
        <v>0.53000000000065484</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3795.96</v>
      </c>
      <c r="D25" s="1">
        <f>'PR-RAS'!E29</f>
        <v>4094.23</v>
      </c>
      <c r="E25" s="1">
        <v>0</v>
      </c>
      <c r="F25" s="1">
        <v>0</v>
      </c>
      <c r="G25" s="2">
        <f t="shared" si="0"/>
        <v>287.62608</v>
      </c>
      <c r="H25" s="2">
        <f t="shared" si="1"/>
        <v>0.26999999999998181</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3795.96</v>
      </c>
      <c r="D27" s="1">
        <f>'PR-RAS'!E31</f>
        <v>4094.23</v>
      </c>
      <c r="E27" s="1">
        <v>0</v>
      </c>
      <c r="F27" s="1">
        <v>0</v>
      </c>
      <c r="G27" s="2">
        <f t="shared" si="0"/>
        <v>311.59492</v>
      </c>
      <c r="H27" s="2">
        <f t="shared" si="1"/>
        <v>0.26999999999998181</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621845.95000000007</v>
      </c>
      <c r="D46" s="1">
        <f>'PR-RAS'!E50</f>
        <v>668270.01</v>
      </c>
      <c r="E46" s="1">
        <v>0</v>
      </c>
      <c r="F46" s="1">
        <v>0</v>
      </c>
      <c r="G46" s="2">
        <f t="shared" si="0"/>
        <v>88127.368650000004</v>
      </c>
      <c r="H46" s="2">
        <f t="shared" si="1"/>
        <v>5.9999999939464033E-2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569798.92000000004</v>
      </c>
      <c r="D55" s="1">
        <f>'PR-RAS'!E59</f>
        <v>566340.63</v>
      </c>
      <c r="E55" s="1">
        <v>0</v>
      </c>
      <c r="F55" s="1">
        <v>0</v>
      </c>
      <c r="G55" s="2">
        <f t="shared" si="0"/>
        <v>91933.929720000015</v>
      </c>
      <c r="H55" s="2">
        <f t="shared" si="1"/>
        <v>0.44999999995343387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387649.9</v>
      </c>
      <c r="D56" s="1">
        <f>'PR-RAS'!E60</f>
        <v>475537.6</v>
      </c>
      <c r="E56" s="1">
        <v>0</v>
      </c>
      <c r="F56" s="1">
        <v>0</v>
      </c>
      <c r="G56" s="2">
        <f t="shared" si="0"/>
        <v>73629.880499999999</v>
      </c>
      <c r="H56" s="2">
        <f t="shared" si="1"/>
        <v>0.5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182149.02</v>
      </c>
      <c r="D57" s="1">
        <f>'PR-RAS'!E61</f>
        <v>90803.03</v>
      </c>
      <c r="E57" s="1">
        <v>0</v>
      </c>
      <c r="F57" s="1">
        <v>0</v>
      </c>
      <c r="G57" s="2">
        <f t="shared" si="0"/>
        <v>20370.284479999998</v>
      </c>
      <c r="H57" s="2">
        <f t="shared" si="1"/>
        <v>4.9999999988358468E-2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4994.28</v>
      </c>
      <c r="D58" s="1">
        <f>'PR-RAS'!E62</f>
        <v>51991.6</v>
      </c>
      <c r="E58" s="1">
        <v>0</v>
      </c>
      <c r="F58" s="1">
        <v>0</v>
      </c>
      <c r="G58" s="2">
        <f t="shared" si="0"/>
        <v>6211.7163600000003</v>
      </c>
      <c r="H58" s="2">
        <f t="shared" si="1"/>
        <v>0.68000000000120053</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4994.28</v>
      </c>
      <c r="D59" s="1">
        <f>'PR-RAS'!E63</f>
        <v>5991.6</v>
      </c>
      <c r="E59" s="1">
        <v>0</v>
      </c>
      <c r="F59" s="1">
        <v>0</v>
      </c>
      <c r="G59" s="2">
        <f t="shared" si="0"/>
        <v>984.69384000000002</v>
      </c>
      <c r="H59" s="2">
        <f t="shared" si="1"/>
        <v>0.67999999999938154</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46000</v>
      </c>
      <c r="E60" s="1">
        <v>0</v>
      </c>
      <c r="F60" s="1">
        <v>0</v>
      </c>
      <c r="G60" s="2">
        <f t="shared" si="0"/>
        <v>5428</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11244.61</v>
      </c>
      <c r="D61" s="1">
        <f>'PR-RAS'!E65</f>
        <v>10902.25</v>
      </c>
      <c r="E61" s="1">
        <v>0</v>
      </c>
      <c r="F61" s="1">
        <v>0</v>
      </c>
      <c r="G61" s="2">
        <f t="shared" si="0"/>
        <v>1982.9466</v>
      </c>
      <c r="H61" s="2">
        <f t="shared" si="1"/>
        <v>0.63999999999941792</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11244.61</v>
      </c>
      <c r="D62" s="1">
        <f>'PR-RAS'!E66</f>
        <v>10902.25</v>
      </c>
      <c r="E62" s="1">
        <v>0</v>
      </c>
      <c r="F62" s="1">
        <v>0</v>
      </c>
      <c r="G62" s="2">
        <f t="shared" si="0"/>
        <v>2015.9957099999999</v>
      </c>
      <c r="H62" s="2">
        <f t="shared" si="1"/>
        <v>0.63999999999941792</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172.8</v>
      </c>
      <c r="D64" s="1">
        <f>'PR-RAS'!E68</f>
        <v>432</v>
      </c>
      <c r="E64" s="1">
        <v>0</v>
      </c>
      <c r="F64" s="1">
        <v>0</v>
      </c>
      <c r="G64" s="2">
        <f t="shared" si="0"/>
        <v>65.318399999999997</v>
      </c>
      <c r="H64" s="2">
        <f t="shared" si="1"/>
        <v>0.19999999999998863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172.8</v>
      </c>
      <c r="D65" s="1">
        <f>'PR-RAS'!E69</f>
        <v>432</v>
      </c>
      <c r="E65" s="1">
        <v>0</v>
      </c>
      <c r="F65" s="1">
        <v>0</v>
      </c>
      <c r="G65" s="2">
        <f t="shared" si="0"/>
        <v>66.355199999999996</v>
      </c>
      <c r="H65" s="2">
        <f t="shared" si="1"/>
        <v>0.19999999999998863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35635.339999999997</v>
      </c>
      <c r="D70" s="1">
        <f>'PR-RAS'!E74</f>
        <v>38603.53</v>
      </c>
      <c r="E70" s="1">
        <v>0</v>
      </c>
      <c r="F70" s="1">
        <v>0</v>
      </c>
      <c r="G70" s="2">
        <f t="shared" si="0"/>
        <v>7786.1256000000003</v>
      </c>
      <c r="H70" s="2">
        <f t="shared" si="1"/>
        <v>0.80999999999767169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33763.769999999997</v>
      </c>
      <c r="D71" s="1">
        <f>'PR-RAS'!E75</f>
        <v>36296.239999999998</v>
      </c>
      <c r="E71" s="1">
        <v>0</v>
      </c>
      <c r="F71" s="1">
        <v>0</v>
      </c>
      <c r="G71" s="2">
        <f t="shared" si="0"/>
        <v>7444.9375000000009</v>
      </c>
      <c r="H71" s="2">
        <f t="shared" si="1"/>
        <v>0.47000000000116415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1871.57</v>
      </c>
      <c r="D72" s="1">
        <f>'PR-RAS'!E76</f>
        <v>2307.29</v>
      </c>
      <c r="E72" s="1">
        <v>0</v>
      </c>
      <c r="F72" s="1">
        <v>0</v>
      </c>
      <c r="G72" s="2">
        <f t="shared" si="0"/>
        <v>460.51664999999991</v>
      </c>
      <c r="H72" s="2">
        <f t="shared" si="1"/>
        <v>0.72000000000002728</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179649.88999999998</v>
      </c>
      <c r="D78" s="1">
        <f>'PR-RAS'!E82</f>
        <v>165747.83000000002</v>
      </c>
      <c r="E78" s="1">
        <v>0</v>
      </c>
      <c r="F78" s="1">
        <v>0</v>
      </c>
      <c r="G78" s="2">
        <f t="shared" si="0"/>
        <v>39358.207350000004</v>
      </c>
      <c r="H78" s="2">
        <f t="shared" si="1"/>
        <v>0.27999999999883585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64.83</v>
      </c>
      <c r="D79" s="1">
        <f>'PR-RAS'!E83</f>
        <v>118.06</v>
      </c>
      <c r="E79" s="1">
        <v>0</v>
      </c>
      <c r="F79" s="1">
        <v>0</v>
      </c>
      <c r="G79" s="2">
        <f t="shared" si="0"/>
        <v>23.4741</v>
      </c>
      <c r="H79" s="2">
        <f t="shared" si="1"/>
        <v>0.23000000000000398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0.71</v>
      </c>
      <c r="D81" s="1">
        <f>'PR-RAS'!E85</f>
        <v>0</v>
      </c>
      <c r="E81" s="1">
        <v>0</v>
      </c>
      <c r="F81" s="1">
        <v>0</v>
      </c>
      <c r="G81" s="2">
        <f t="shared" si="0"/>
        <v>5.6799999999999996E-2</v>
      </c>
      <c r="H81" s="2">
        <f t="shared" si="1"/>
        <v>0.29000000000000004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64.12</v>
      </c>
      <c r="D82" s="1">
        <f>'PR-RAS'!E86</f>
        <v>118.06</v>
      </c>
      <c r="E82" s="1">
        <v>0</v>
      </c>
      <c r="F82" s="1">
        <v>0</v>
      </c>
      <c r="G82" s="2">
        <f t="shared" si="0"/>
        <v>24.31944</v>
      </c>
      <c r="H82" s="2">
        <f t="shared" si="1"/>
        <v>0.18000000000000682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179585.06</v>
      </c>
      <c r="D87" s="1">
        <f>'PR-RAS'!E91</f>
        <v>165629.77000000002</v>
      </c>
      <c r="E87" s="1">
        <v>0</v>
      </c>
      <c r="F87" s="1">
        <v>0</v>
      </c>
      <c r="G87" s="2">
        <f t="shared" si="0"/>
        <v>43932.635600000001</v>
      </c>
      <c r="H87" s="2">
        <f t="shared" si="1"/>
        <v>0.28999999997904524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1911.89</v>
      </c>
      <c r="D88" s="1">
        <f>'PR-RAS'!E92</f>
        <v>1911.89</v>
      </c>
      <c r="E88" s="1">
        <v>0</v>
      </c>
      <c r="F88" s="1">
        <v>0</v>
      </c>
      <c r="G88" s="2">
        <f t="shared" si="0"/>
        <v>499.00328999999999</v>
      </c>
      <c r="H88" s="2">
        <f t="shared" si="1"/>
        <v>0.21999999999979991</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23830.74</v>
      </c>
      <c r="D89" s="1">
        <f>'PR-RAS'!E93</f>
        <v>18114.93</v>
      </c>
      <c r="E89" s="1">
        <v>0</v>
      </c>
      <c r="F89" s="1">
        <v>0</v>
      </c>
      <c r="G89" s="2">
        <f t="shared" si="0"/>
        <v>5285.3328000000001</v>
      </c>
      <c r="H89" s="2">
        <f t="shared" si="1"/>
        <v>0.32999999999810825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153743.31</v>
      </c>
      <c r="D90" s="1">
        <f>'PR-RAS'!E94</f>
        <v>145602.95000000001</v>
      </c>
      <c r="E90" s="1">
        <v>0</v>
      </c>
      <c r="F90" s="1">
        <v>0</v>
      </c>
      <c r="G90" s="2">
        <f t="shared" si="0"/>
        <v>39600.47969</v>
      </c>
      <c r="H90" s="2">
        <f t="shared" si="1"/>
        <v>0.35999999998603016</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99.12</v>
      </c>
      <c r="D93" s="1">
        <f>'PR-RAS'!E97</f>
        <v>0</v>
      </c>
      <c r="E93" s="1">
        <v>0</v>
      </c>
      <c r="F93" s="1">
        <v>0</v>
      </c>
      <c r="G93" s="2">
        <f t="shared" si="0"/>
        <v>9.11904</v>
      </c>
      <c r="H93" s="2">
        <f t="shared" si="1"/>
        <v>0.12000000000000455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105344.22000000002</v>
      </c>
      <c r="D102" s="1">
        <f>'PR-RAS'!E106</f>
        <v>109651.90999999999</v>
      </c>
      <c r="E102" s="1">
        <v>0</v>
      </c>
      <c r="F102" s="1">
        <v>0</v>
      </c>
      <c r="G102" s="2">
        <f t="shared" si="0"/>
        <v>32789.452039999996</v>
      </c>
      <c r="H102" s="2">
        <f t="shared" si="1"/>
        <v>0.31000000002677552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14120.820000000002</v>
      </c>
      <c r="D103" s="1">
        <f>'PR-RAS'!E107</f>
        <v>11804.5</v>
      </c>
      <c r="E103" s="1">
        <v>0</v>
      </c>
      <c r="F103" s="1">
        <v>0</v>
      </c>
      <c r="G103" s="2">
        <f t="shared" si="0"/>
        <v>3848.4416399999996</v>
      </c>
      <c r="H103" s="2">
        <f t="shared" si="1"/>
        <v>0.67999999999847205</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13769.12</v>
      </c>
      <c r="D105" s="1">
        <f>'PR-RAS'!E109</f>
        <v>11572.26</v>
      </c>
      <c r="E105" s="1">
        <v>0</v>
      </c>
      <c r="F105" s="1">
        <v>0</v>
      </c>
      <c r="G105" s="2">
        <f t="shared" si="0"/>
        <v>3839.01856</v>
      </c>
      <c r="H105" s="2">
        <f t="shared" si="1"/>
        <v>0.38000000000101863</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351.7</v>
      </c>
      <c r="D107" s="1">
        <f>'PR-RAS'!E111</f>
        <v>232.24</v>
      </c>
      <c r="E107" s="1">
        <v>0</v>
      </c>
      <c r="F107" s="1">
        <v>0</v>
      </c>
      <c r="G107" s="2">
        <f t="shared" si="0"/>
        <v>86.515079999999998</v>
      </c>
      <c r="H107" s="2">
        <f t="shared" si="1"/>
        <v>0.54000000000002046</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75294.790000000008</v>
      </c>
      <c r="D108" s="1">
        <f>'PR-RAS'!E112</f>
        <v>78883.399999999994</v>
      </c>
      <c r="E108" s="1">
        <v>0</v>
      </c>
      <c r="F108" s="1">
        <v>0</v>
      </c>
      <c r="G108" s="2">
        <f t="shared" si="0"/>
        <v>24937.59013</v>
      </c>
      <c r="H108" s="2">
        <f t="shared" si="1"/>
        <v>0.60999999998603016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12.55</v>
      </c>
      <c r="D110" s="1">
        <f>'PR-RAS'!E114</f>
        <v>148.38999999999999</v>
      </c>
      <c r="E110" s="1">
        <v>0</v>
      </c>
      <c r="F110" s="1">
        <v>0</v>
      </c>
      <c r="G110" s="2">
        <f t="shared" si="0"/>
        <v>33.716969999999996</v>
      </c>
      <c r="H110" s="2">
        <f t="shared" si="1"/>
        <v>0.83999999999998565</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53382.27</v>
      </c>
      <c r="D111" s="1">
        <f>'PR-RAS'!E115</f>
        <v>49079.06</v>
      </c>
      <c r="E111" s="1">
        <v>0</v>
      </c>
      <c r="F111" s="1">
        <v>0</v>
      </c>
      <c r="G111" s="2">
        <f t="shared" si="0"/>
        <v>16669.442899999998</v>
      </c>
      <c r="H111" s="2">
        <f t="shared" si="1"/>
        <v>0.32999999999447027</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21899.97</v>
      </c>
      <c r="D113" s="1">
        <f>'PR-RAS'!E117</f>
        <v>29655.95</v>
      </c>
      <c r="E113" s="1">
        <v>0</v>
      </c>
      <c r="F113" s="1">
        <v>0</v>
      </c>
      <c r="G113" s="2">
        <f t="shared" si="0"/>
        <v>9095.7294399999992</v>
      </c>
      <c r="H113" s="2">
        <f t="shared" si="1"/>
        <v>7.9999999998108251E-2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15928.61</v>
      </c>
      <c r="D116" s="1">
        <f>'PR-RAS'!E120</f>
        <v>18964.009999999998</v>
      </c>
      <c r="E116" s="1">
        <v>0</v>
      </c>
      <c r="F116" s="1">
        <v>0</v>
      </c>
      <c r="G116" s="2">
        <f t="shared" si="0"/>
        <v>6193.5124500000002</v>
      </c>
      <c r="H116" s="2">
        <f t="shared" si="1"/>
        <v>0.39999999999781721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15928.61</v>
      </c>
      <c r="D118" s="1">
        <f>'PR-RAS'!E122</f>
        <v>18964.009999999998</v>
      </c>
      <c r="E118" s="1">
        <v>0</v>
      </c>
      <c r="F118" s="1">
        <v>0</v>
      </c>
      <c r="G118" s="2">
        <f t="shared" si="0"/>
        <v>6301.2257099999997</v>
      </c>
      <c r="H118" s="2">
        <f t="shared" si="1"/>
        <v>0.39999999999781721</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589.76</v>
      </c>
      <c r="E120" s="1">
        <v>0</v>
      </c>
      <c r="F120" s="1">
        <v>0</v>
      </c>
      <c r="G120" s="2">
        <f t="shared" si="0"/>
        <v>140.36287999999999</v>
      </c>
      <c r="H120" s="2">
        <f t="shared" si="1"/>
        <v>0.24000000000000909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589.76</v>
      </c>
      <c r="E121" s="1">
        <v>0</v>
      </c>
      <c r="F121" s="1">
        <v>0</v>
      </c>
      <c r="G121" s="2">
        <f t="shared" si="0"/>
        <v>141.54239999999999</v>
      </c>
      <c r="H121" s="2">
        <f t="shared" si="1"/>
        <v>0.24000000000000909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589.76</v>
      </c>
      <c r="E122" s="1">
        <v>0</v>
      </c>
      <c r="F122" s="1">
        <v>0</v>
      </c>
      <c r="G122" s="2">
        <f t="shared" si="0"/>
        <v>142.72191999999998</v>
      </c>
      <c r="H122" s="2">
        <f t="shared" si="1"/>
        <v>0.24000000000000909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5215.26</v>
      </c>
      <c r="D135" s="1">
        <f>'PR-RAS'!E139</f>
        <v>0</v>
      </c>
      <c r="E135" s="1">
        <v>0</v>
      </c>
      <c r="F135" s="1">
        <v>0</v>
      </c>
      <c r="G135" s="2">
        <f t="shared" si="0"/>
        <v>698.84484000000009</v>
      </c>
      <c r="H135" s="2">
        <f t="shared" si="1"/>
        <v>0.26000000000021828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5215.26</v>
      </c>
      <c r="D146" s="1">
        <f>'PR-RAS'!E150</f>
        <v>0</v>
      </c>
      <c r="E146" s="1">
        <v>0</v>
      </c>
      <c r="F146" s="1">
        <v>0</v>
      </c>
      <c r="G146" s="2">
        <f t="shared" si="0"/>
        <v>756.21269999999993</v>
      </c>
      <c r="H146" s="2">
        <f t="shared" si="1"/>
        <v>0.26000000000021828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882248.95</v>
      </c>
      <c r="D147" s="1">
        <f>'PR-RAS'!E151</f>
        <v>1032122.4099999999</v>
      </c>
      <c r="E147" s="1">
        <v>0</v>
      </c>
      <c r="F147" s="1">
        <v>0</v>
      </c>
      <c r="G147" s="2">
        <f t="shared" si="0"/>
        <v>430188.09041999991</v>
      </c>
      <c r="H147" s="2">
        <f t="shared" si="1"/>
        <v>0.4599999999627471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295945.63</v>
      </c>
      <c r="D148" s="1">
        <f>'PR-RAS'!E152</f>
        <v>403862.67000000004</v>
      </c>
      <c r="E148" s="1">
        <v>0</v>
      </c>
      <c r="F148" s="1">
        <v>0</v>
      </c>
      <c r="G148" s="2">
        <f t="shared" si="0"/>
        <v>162239.63259000002</v>
      </c>
      <c r="H148" s="2">
        <f t="shared" si="1"/>
        <v>0.69999999995343387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242229.94</v>
      </c>
      <c r="D149" s="1">
        <f>'PR-RAS'!E153</f>
        <v>332485.88</v>
      </c>
      <c r="E149" s="1">
        <v>0</v>
      </c>
      <c r="F149" s="1">
        <v>0</v>
      </c>
      <c r="G149" s="2">
        <f t="shared" si="0"/>
        <v>134265.85159999999</v>
      </c>
      <c r="H149" s="2">
        <f t="shared" si="1"/>
        <v>0.17999999999301508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242229.94</v>
      </c>
      <c r="D150" s="1">
        <f>'PR-RAS'!E154</f>
        <v>332485.88</v>
      </c>
      <c r="E150" s="1">
        <v>0</v>
      </c>
      <c r="F150" s="1">
        <v>0</v>
      </c>
      <c r="G150" s="2">
        <f t="shared" si="0"/>
        <v>135173.0533</v>
      </c>
      <c r="H150" s="2">
        <f t="shared" si="1"/>
        <v>0.17999999999301508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13747.37</v>
      </c>
      <c r="D154" s="1">
        <f>'PR-RAS'!E158</f>
        <v>16516.57</v>
      </c>
      <c r="E154" s="1">
        <v>0</v>
      </c>
      <c r="F154" s="1">
        <v>0</v>
      </c>
      <c r="G154" s="2">
        <f t="shared" si="0"/>
        <v>7157.4180299999998</v>
      </c>
      <c r="H154" s="2">
        <f t="shared" si="1"/>
        <v>0.80000000000109139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39968.32</v>
      </c>
      <c r="D155" s="1">
        <f>'PR-RAS'!E159</f>
        <v>54860.22</v>
      </c>
      <c r="E155" s="1">
        <v>0</v>
      </c>
      <c r="F155" s="1">
        <v>0</v>
      </c>
      <c r="G155" s="2">
        <f t="shared" si="0"/>
        <v>23052.069040000002</v>
      </c>
      <c r="H155" s="2">
        <f t="shared" si="1"/>
        <v>0.54000000000087311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39968.32</v>
      </c>
      <c r="D157" s="1">
        <f>'PR-RAS'!E161</f>
        <v>54860.22</v>
      </c>
      <c r="E157" s="1">
        <v>0</v>
      </c>
      <c r="F157" s="1">
        <v>0</v>
      </c>
      <c r="G157" s="2">
        <f t="shared" si="0"/>
        <v>23351.44656</v>
      </c>
      <c r="H157" s="2">
        <f t="shared" si="1"/>
        <v>0.54000000000087311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404269.61</v>
      </c>
      <c r="D159" s="1">
        <f>'PR-RAS'!E163</f>
        <v>374662.44999999995</v>
      </c>
      <c r="E159" s="1">
        <v>0</v>
      </c>
      <c r="F159" s="1">
        <v>0</v>
      </c>
      <c r="G159" s="2">
        <f t="shared" si="0"/>
        <v>182267.93257999996</v>
      </c>
      <c r="H159" s="2">
        <f t="shared" si="1"/>
        <v>0.83999999996740371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13290.87</v>
      </c>
      <c r="D160" s="1">
        <f>'PR-RAS'!E164</f>
        <v>15896.39</v>
      </c>
      <c r="E160" s="1">
        <v>0</v>
      </c>
      <c r="F160" s="1">
        <v>0</v>
      </c>
      <c r="G160" s="2">
        <f t="shared" si="0"/>
        <v>7168.3003500000004</v>
      </c>
      <c r="H160" s="2">
        <f t="shared" si="1"/>
        <v>0.51999999999861757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409.28</v>
      </c>
      <c r="D161" s="1">
        <f>'PR-RAS'!E165</f>
        <v>896.08</v>
      </c>
      <c r="E161" s="1">
        <v>0</v>
      </c>
      <c r="F161" s="1">
        <v>0</v>
      </c>
      <c r="G161" s="2">
        <f t="shared" si="0"/>
        <v>352.23040000000003</v>
      </c>
      <c r="H161" s="2">
        <f t="shared" si="1"/>
        <v>0.36000000000001364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10482.49</v>
      </c>
      <c r="D162" s="1">
        <f>'PR-RAS'!E166</f>
        <v>12368.54</v>
      </c>
      <c r="E162" s="1">
        <v>0</v>
      </c>
      <c r="F162" s="1">
        <v>0</v>
      </c>
      <c r="G162" s="2">
        <f t="shared" si="0"/>
        <v>5670.35077</v>
      </c>
      <c r="H162" s="2">
        <f t="shared" si="1"/>
        <v>0.94999999999890861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996.94</v>
      </c>
      <c r="D163" s="1">
        <f>'PR-RAS'!E167</f>
        <v>441.47</v>
      </c>
      <c r="E163" s="1">
        <v>0</v>
      </c>
      <c r="F163" s="1">
        <v>0</v>
      </c>
      <c r="G163" s="2">
        <f t="shared" si="0"/>
        <v>304.54056000000003</v>
      </c>
      <c r="H163" s="2">
        <f t="shared" si="1"/>
        <v>0.52999999999997272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1402.16</v>
      </c>
      <c r="D164" s="1">
        <f>'PR-RAS'!E168</f>
        <v>2190.3000000000002</v>
      </c>
      <c r="E164" s="1">
        <v>0</v>
      </c>
      <c r="F164" s="1">
        <v>0</v>
      </c>
      <c r="G164" s="2">
        <f t="shared" si="0"/>
        <v>942.58988000000011</v>
      </c>
      <c r="H164" s="2">
        <f t="shared" si="1"/>
        <v>0.46000000000026375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81399.349999999991</v>
      </c>
      <c r="D165" s="1">
        <f>'PR-RAS'!E169</f>
        <v>104938.16</v>
      </c>
      <c r="E165" s="1">
        <v>0</v>
      </c>
      <c r="F165" s="1">
        <v>0</v>
      </c>
      <c r="G165" s="2">
        <f t="shared" si="0"/>
        <v>47769.209880000002</v>
      </c>
      <c r="H165" s="2">
        <f t="shared" si="1"/>
        <v>0.50999999999476131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8056</v>
      </c>
      <c r="D166" s="1">
        <f>'PR-RAS'!E170</f>
        <v>7498.36</v>
      </c>
      <c r="E166" s="1">
        <v>0</v>
      </c>
      <c r="F166" s="1">
        <v>0</v>
      </c>
      <c r="G166" s="2">
        <f t="shared" si="0"/>
        <v>3803.6988000000006</v>
      </c>
      <c r="H166" s="2">
        <f t="shared" si="1"/>
        <v>0.35999999999967258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13422.66</v>
      </c>
      <c r="D167" s="1">
        <f>'PR-RAS'!E171</f>
        <v>16357.12</v>
      </c>
      <c r="E167" s="1">
        <v>0</v>
      </c>
      <c r="F167" s="1">
        <v>0</v>
      </c>
      <c r="G167" s="2">
        <f t="shared" si="0"/>
        <v>7658.7254000000003</v>
      </c>
      <c r="H167" s="2">
        <f t="shared" si="1"/>
        <v>0.46000000000094587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41422.25</v>
      </c>
      <c r="D168" s="1">
        <f>'PR-RAS'!E172</f>
        <v>36147.15</v>
      </c>
      <c r="E168" s="1">
        <v>0</v>
      </c>
      <c r="F168" s="1">
        <v>0</v>
      </c>
      <c r="G168" s="2">
        <f t="shared" si="0"/>
        <v>18990.663850000001</v>
      </c>
      <c r="H168" s="2">
        <f t="shared" si="1"/>
        <v>0.40000000000145519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16091.39</v>
      </c>
      <c r="D169" s="1">
        <f>'PR-RAS'!E173</f>
        <v>25331.87</v>
      </c>
      <c r="E169" s="1">
        <v>0</v>
      </c>
      <c r="F169" s="1">
        <v>0</v>
      </c>
      <c r="G169" s="2">
        <f t="shared" si="0"/>
        <v>11214.861840000001</v>
      </c>
      <c r="H169" s="2">
        <f t="shared" si="1"/>
        <v>0.52000000000043656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1798.87</v>
      </c>
      <c r="D170" s="1">
        <f>'PR-RAS'!E174</f>
        <v>18331.02</v>
      </c>
      <c r="E170" s="1">
        <v>0</v>
      </c>
      <c r="F170" s="1">
        <v>0</v>
      </c>
      <c r="G170" s="2">
        <f t="shared" si="0"/>
        <v>6499.893790000001</v>
      </c>
      <c r="H170" s="2">
        <f t="shared" si="1"/>
        <v>0.1500000000005457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608.17999999999995</v>
      </c>
      <c r="D172" s="1">
        <f>'PR-RAS'!E176</f>
        <v>1272.6400000000001</v>
      </c>
      <c r="E172" s="1">
        <v>0</v>
      </c>
      <c r="F172" s="1">
        <v>0</v>
      </c>
      <c r="G172" s="2">
        <f t="shared" si="0"/>
        <v>539.24166000000002</v>
      </c>
      <c r="H172" s="2">
        <f t="shared" si="1"/>
        <v>0.53999999999984993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278970.51</v>
      </c>
      <c r="D173" s="1">
        <f>'PR-RAS'!E177</f>
        <v>219451.47999999998</v>
      </c>
      <c r="E173" s="1">
        <v>0</v>
      </c>
      <c r="F173" s="1">
        <v>0</v>
      </c>
      <c r="G173" s="2">
        <f t="shared" si="0"/>
        <v>123474.23683999998</v>
      </c>
      <c r="H173" s="2">
        <f t="shared" si="1"/>
        <v>0.96999999997206032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3694</v>
      </c>
      <c r="D174" s="1">
        <f>'PR-RAS'!E178</f>
        <v>4206.6400000000003</v>
      </c>
      <c r="E174" s="1">
        <v>0</v>
      </c>
      <c r="F174" s="1">
        <v>0</v>
      </c>
      <c r="G174" s="2">
        <f t="shared" si="0"/>
        <v>2094.55944</v>
      </c>
      <c r="H174" s="2">
        <f t="shared" si="1"/>
        <v>0.35999999999967258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203139.68</v>
      </c>
      <c r="D175" s="1">
        <f>'PR-RAS'!E179</f>
        <v>129294.73</v>
      </c>
      <c r="E175" s="1">
        <v>0</v>
      </c>
      <c r="F175" s="1">
        <v>0</v>
      </c>
      <c r="G175" s="2">
        <f t="shared" si="0"/>
        <v>80340.870360000001</v>
      </c>
      <c r="H175" s="2">
        <f t="shared" si="1"/>
        <v>0.59000000001105946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7007.09</v>
      </c>
      <c r="D176" s="1">
        <f>'PR-RAS'!E180</f>
        <v>7734.29</v>
      </c>
      <c r="E176" s="1">
        <v>0</v>
      </c>
      <c r="F176" s="1">
        <v>0</v>
      </c>
      <c r="G176" s="2">
        <f t="shared" si="0"/>
        <v>3933.2422499999993</v>
      </c>
      <c r="H176" s="2">
        <f t="shared" si="1"/>
        <v>0.38000000000010914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25173.279999999999</v>
      </c>
      <c r="D177" s="1">
        <f>'PR-RAS'!E181</f>
        <v>28796.49</v>
      </c>
      <c r="E177" s="1">
        <v>0</v>
      </c>
      <c r="F177" s="1">
        <v>0</v>
      </c>
      <c r="G177" s="2">
        <f t="shared" si="0"/>
        <v>14566.861760000002</v>
      </c>
      <c r="H177" s="2">
        <f t="shared" si="1"/>
        <v>0.77000000000043656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5421.07</v>
      </c>
      <c r="D178" s="1">
        <f>'PR-RAS'!E182</f>
        <v>3453.49</v>
      </c>
      <c r="E178" s="1">
        <v>0</v>
      </c>
      <c r="F178" s="1">
        <v>0</v>
      </c>
      <c r="G178" s="2">
        <f t="shared" si="0"/>
        <v>2182.0648499999998</v>
      </c>
      <c r="H178" s="2">
        <f t="shared" si="1"/>
        <v>0.55999999999949068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6029.85</v>
      </c>
      <c r="D179" s="1">
        <f>'PR-RAS'!E183</f>
        <v>6985.71</v>
      </c>
      <c r="E179" s="1">
        <v>0</v>
      </c>
      <c r="F179" s="1">
        <v>0</v>
      </c>
      <c r="G179" s="2">
        <f t="shared" si="0"/>
        <v>3560.22606</v>
      </c>
      <c r="H179" s="2">
        <f t="shared" si="1"/>
        <v>0.43999999999959982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18828.93</v>
      </c>
      <c r="D180" s="1">
        <f>'PR-RAS'!E184</f>
        <v>21756.92</v>
      </c>
      <c r="E180" s="1">
        <v>0</v>
      </c>
      <c r="F180" s="1">
        <v>0</v>
      </c>
      <c r="G180" s="2">
        <f t="shared" si="0"/>
        <v>11159.355829999999</v>
      </c>
      <c r="H180" s="2">
        <f t="shared" si="1"/>
        <v>0.15000000000145519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5921.24</v>
      </c>
      <c r="D181" s="1">
        <f>'PR-RAS'!E185</f>
        <v>11715.04</v>
      </c>
      <c r="E181" s="1">
        <v>0</v>
      </c>
      <c r="F181" s="1">
        <v>0</v>
      </c>
      <c r="G181" s="2">
        <f t="shared" si="0"/>
        <v>5283.2375999999995</v>
      </c>
      <c r="H181" s="2">
        <f t="shared" si="1"/>
        <v>0.28000000000065484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3755.37</v>
      </c>
      <c r="D182" s="1">
        <f>'PR-RAS'!E186</f>
        <v>5508.17</v>
      </c>
      <c r="E182" s="1">
        <v>0</v>
      </c>
      <c r="F182" s="1">
        <v>0</v>
      </c>
      <c r="G182" s="2">
        <f t="shared" si="0"/>
        <v>2673.6795099999999</v>
      </c>
      <c r="H182" s="2">
        <f t="shared" si="1"/>
        <v>0.53999999999996362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30608.880000000001</v>
      </c>
      <c r="D184" s="1">
        <f>'PR-RAS'!E188</f>
        <v>34376.420000000006</v>
      </c>
      <c r="E184" s="1">
        <v>0</v>
      </c>
      <c r="F184" s="1">
        <v>0</v>
      </c>
      <c r="G184" s="2">
        <f t="shared" si="0"/>
        <v>18183.194760000002</v>
      </c>
      <c r="H184" s="2">
        <f t="shared" si="1"/>
        <v>0.54000000000451109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5244.87</v>
      </c>
      <c r="D185" s="1">
        <f>'PR-RAS'!E189</f>
        <v>5954.37</v>
      </c>
      <c r="E185" s="1">
        <v>0</v>
      </c>
      <c r="F185" s="1">
        <v>0</v>
      </c>
      <c r="G185" s="2">
        <f t="shared" si="0"/>
        <v>3156.26424</v>
      </c>
      <c r="H185" s="2">
        <f t="shared" si="1"/>
        <v>0.5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1331.16</v>
      </c>
      <c r="D186" s="1">
        <f>'PR-RAS'!E190</f>
        <v>1719.93</v>
      </c>
      <c r="E186" s="1">
        <v>0</v>
      </c>
      <c r="F186" s="1">
        <v>0</v>
      </c>
      <c r="G186" s="2">
        <f t="shared" si="0"/>
        <v>882.63870000000009</v>
      </c>
      <c r="H186" s="2">
        <f t="shared" si="1"/>
        <v>0.23000000000001819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15750.12</v>
      </c>
      <c r="D187" s="1">
        <f>'PR-RAS'!E191</f>
        <v>16789.63</v>
      </c>
      <c r="E187" s="1">
        <v>0</v>
      </c>
      <c r="F187" s="1">
        <v>0</v>
      </c>
      <c r="G187" s="2">
        <f t="shared" si="0"/>
        <v>9175.2646800000002</v>
      </c>
      <c r="H187" s="2">
        <f t="shared" si="1"/>
        <v>0.48999999999978172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4790.8599999999997</v>
      </c>
      <c r="D188" s="1">
        <f>'PR-RAS'!E192</f>
        <v>6434.36</v>
      </c>
      <c r="E188" s="1">
        <v>0</v>
      </c>
      <c r="F188" s="1">
        <v>0</v>
      </c>
      <c r="G188" s="2">
        <f t="shared" si="0"/>
        <v>3302.3414599999996</v>
      </c>
      <c r="H188" s="2">
        <f t="shared" si="1"/>
        <v>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2490.25</v>
      </c>
      <c r="D189" s="1">
        <f>'PR-RAS'!E193</f>
        <v>2313.69</v>
      </c>
      <c r="E189" s="1">
        <v>0</v>
      </c>
      <c r="F189" s="1">
        <v>0</v>
      </c>
      <c r="G189" s="2">
        <f t="shared" si="0"/>
        <v>1338.1144400000001</v>
      </c>
      <c r="H189" s="2">
        <f t="shared" si="1"/>
        <v>0.55999999999994543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1001.62</v>
      </c>
      <c r="D191" s="1">
        <f>'PR-RAS'!E195</f>
        <v>1164.44</v>
      </c>
      <c r="E191" s="1">
        <v>0</v>
      </c>
      <c r="F191" s="1">
        <v>0</v>
      </c>
      <c r="G191" s="2">
        <f t="shared" si="0"/>
        <v>632.79499999999996</v>
      </c>
      <c r="H191" s="2">
        <f t="shared" si="1"/>
        <v>0.82000000000005002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3097.7799999999997</v>
      </c>
      <c r="D192" s="1">
        <f>'PR-RAS'!E196</f>
        <v>3705.61</v>
      </c>
      <c r="E192" s="1">
        <v>0</v>
      </c>
      <c r="F192" s="1">
        <v>0</v>
      </c>
      <c r="G192" s="2">
        <f t="shared" si="0"/>
        <v>2007.2190000000001</v>
      </c>
      <c r="H192" s="2">
        <f t="shared" si="1"/>
        <v>0.61000000000012733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3097.7799999999997</v>
      </c>
      <c r="D206" s="1">
        <f>'PR-RAS'!E210</f>
        <v>3705.61</v>
      </c>
      <c r="E206" s="1">
        <v>0</v>
      </c>
      <c r="F206" s="1">
        <v>0</v>
      </c>
      <c r="G206" s="2">
        <f t="shared" si="0"/>
        <v>2154.3449999999998</v>
      </c>
      <c r="H206" s="2">
        <f t="shared" si="1"/>
        <v>0.61000000000012733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2863.89</v>
      </c>
      <c r="D207" s="1">
        <f>'PR-RAS'!E211</f>
        <v>3059.07</v>
      </c>
      <c r="E207" s="1">
        <v>0</v>
      </c>
      <c r="F207" s="1">
        <v>0</v>
      </c>
      <c r="G207" s="2">
        <f t="shared" si="0"/>
        <v>1850.29818</v>
      </c>
      <c r="H207" s="2">
        <f t="shared" si="1"/>
        <v>0.18000000000029104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15.6</v>
      </c>
      <c r="D209" s="1">
        <f>'PR-RAS'!E213</f>
        <v>0.11</v>
      </c>
      <c r="E209" s="1">
        <v>0</v>
      </c>
      <c r="F209" s="1">
        <v>0</v>
      </c>
      <c r="G209" s="2">
        <f t="shared" si="0"/>
        <v>3.2905599999999997</v>
      </c>
      <c r="H209" s="2">
        <f t="shared" si="1"/>
        <v>0.51000000000000034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218.29</v>
      </c>
      <c r="D210" s="1">
        <f>'PR-RAS'!E214</f>
        <v>646.42999999999995</v>
      </c>
      <c r="E210" s="1">
        <v>0</v>
      </c>
      <c r="F210" s="1">
        <v>0</v>
      </c>
      <c r="G210" s="2">
        <f t="shared" si="0"/>
        <v>315.83034999999995</v>
      </c>
      <c r="H210" s="2">
        <f t="shared" si="1"/>
        <v>0.71999999999994202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15071.61</v>
      </c>
      <c r="D211" s="1">
        <f>'PR-RAS'!E215</f>
        <v>22816.78</v>
      </c>
      <c r="E211" s="1">
        <v>0</v>
      </c>
      <c r="F211" s="1">
        <v>0</v>
      </c>
      <c r="G211" s="2">
        <f t="shared" si="0"/>
        <v>12748.0857</v>
      </c>
      <c r="H211" s="2">
        <f t="shared" si="1"/>
        <v>0.61000000000058208</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15071.61</v>
      </c>
      <c r="D215" s="1">
        <f>'PR-RAS'!E219</f>
        <v>22816.78</v>
      </c>
      <c r="E215" s="1">
        <v>0</v>
      </c>
      <c r="F215" s="1">
        <v>0</v>
      </c>
      <c r="G215" s="2">
        <f t="shared" si="0"/>
        <v>12990.906379999999</v>
      </c>
      <c r="H215" s="2">
        <f t="shared" si="1"/>
        <v>0.61000000000058208</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15071.61</v>
      </c>
      <c r="D218" s="1">
        <f>'PR-RAS'!E222</f>
        <v>22816.78</v>
      </c>
      <c r="E218" s="1">
        <v>0</v>
      </c>
      <c r="F218" s="1">
        <v>0</v>
      </c>
      <c r="G218" s="2">
        <f t="shared" si="0"/>
        <v>13173.02189</v>
      </c>
      <c r="H218" s="2">
        <f t="shared" si="1"/>
        <v>0.61000000000058208</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27344.39</v>
      </c>
      <c r="D220" s="1">
        <f>'PR-RAS'!E224</f>
        <v>50913.340000000004</v>
      </c>
      <c r="E220" s="1">
        <v>0</v>
      </c>
      <c r="F220" s="1">
        <v>0</v>
      </c>
      <c r="G220" s="2">
        <f t="shared" si="0"/>
        <v>28288.464330000003</v>
      </c>
      <c r="H220" s="2">
        <f t="shared" si="1"/>
        <v>0.73000000000320142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21344.39</v>
      </c>
      <c r="D227" s="1">
        <f>'PR-RAS'!E231</f>
        <v>44913.94</v>
      </c>
      <c r="E227" s="1">
        <v>0</v>
      </c>
      <c r="F227" s="1">
        <v>0</v>
      </c>
      <c r="G227" s="2">
        <f t="shared" si="0"/>
        <v>25124.93302</v>
      </c>
      <c r="H227" s="2">
        <f t="shared" si="1"/>
        <v>0.44999999999708962</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21344.39</v>
      </c>
      <c r="D228" s="1">
        <f>'PR-RAS'!E232</f>
        <v>20783.41</v>
      </c>
      <c r="E228" s="1">
        <v>0</v>
      </c>
      <c r="F228" s="1">
        <v>0</v>
      </c>
      <c r="G228" s="2">
        <f t="shared" si="0"/>
        <v>14280.84467</v>
      </c>
      <c r="H228" s="2">
        <f t="shared" si="1"/>
        <v>0.7999999999992724</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24130.53</v>
      </c>
      <c r="E229" s="1">
        <v>0</v>
      </c>
      <c r="F229" s="1">
        <v>0</v>
      </c>
      <c r="G229" s="2">
        <f t="shared" si="0"/>
        <v>11003.52168</v>
      </c>
      <c r="H229" s="2">
        <f t="shared" si="1"/>
        <v>0.47000000000116415</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6000</v>
      </c>
      <c r="D232" s="1">
        <f>'PR-RAS'!E236</f>
        <v>5999.4</v>
      </c>
      <c r="E232" s="1">
        <v>0</v>
      </c>
      <c r="F232" s="1">
        <v>0</v>
      </c>
      <c r="G232" s="2">
        <f t="shared" si="0"/>
        <v>4157.7228000000005</v>
      </c>
      <c r="H232" s="2">
        <f t="shared" si="1"/>
        <v>0.3999999999996362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6000</v>
      </c>
      <c r="D233" s="1">
        <f>'PR-RAS'!E237</f>
        <v>5999.4</v>
      </c>
      <c r="E233" s="1">
        <v>0</v>
      </c>
      <c r="F233" s="1">
        <v>0</v>
      </c>
      <c r="G233" s="2">
        <f t="shared" si="0"/>
        <v>4175.7215999999999</v>
      </c>
      <c r="H233" s="2">
        <f t="shared" si="1"/>
        <v>0.3999999999996362</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54440.32</v>
      </c>
      <c r="D248" s="1">
        <f>'PR-RAS'!E252</f>
        <v>71260.090000000011</v>
      </c>
      <c r="E248" s="1">
        <v>0</v>
      </c>
      <c r="F248" s="1">
        <v>0</v>
      </c>
      <c r="G248" s="2">
        <f t="shared" si="0"/>
        <v>48649.243500000004</v>
      </c>
      <c r="H248" s="2">
        <f t="shared" si="1"/>
        <v>0.41000000001076842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54440.32</v>
      </c>
      <c r="D255" s="1">
        <f>'PR-RAS'!E259</f>
        <v>71260.090000000011</v>
      </c>
      <c r="E255" s="1">
        <v>0</v>
      </c>
      <c r="F255" s="1">
        <v>0</v>
      </c>
      <c r="G255" s="2">
        <f t="shared" si="0"/>
        <v>50027.967000000011</v>
      </c>
      <c r="H255" s="2">
        <f t="shared" si="1"/>
        <v>0.41000000001076842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51688.2</v>
      </c>
      <c r="D256" s="1">
        <f>'PR-RAS'!E260</f>
        <v>68806.880000000005</v>
      </c>
      <c r="E256" s="1">
        <v>0</v>
      </c>
      <c r="F256" s="1">
        <v>0</v>
      </c>
      <c r="G256" s="2">
        <f t="shared" si="0"/>
        <v>48271.999800000005</v>
      </c>
      <c r="H256" s="2">
        <f t="shared" si="1"/>
        <v>0.319999999992433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2752.12</v>
      </c>
      <c r="D257" s="1">
        <f>'PR-RAS'!E261</f>
        <v>2453.21</v>
      </c>
      <c r="E257" s="1">
        <v>0</v>
      </c>
      <c r="F257" s="1">
        <v>0</v>
      </c>
      <c r="G257" s="2">
        <f t="shared" si="0"/>
        <v>1960.5862400000001</v>
      </c>
      <c r="H257" s="2">
        <f t="shared" si="1"/>
        <v>0.32999999999992724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82079.61</v>
      </c>
      <c r="D259" s="1">
        <f>'PR-RAS'!E263</f>
        <v>104901.47</v>
      </c>
      <c r="E259" s="1">
        <v>0</v>
      </c>
      <c r="F259" s="1">
        <v>0</v>
      </c>
      <c r="G259" s="2">
        <f t="shared" si="0"/>
        <v>75305.697899999999</v>
      </c>
      <c r="H259" s="2">
        <f t="shared" si="1"/>
        <v>0.86000000000058208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82079.61</v>
      </c>
      <c r="D260" s="1">
        <f>'PR-RAS'!E264</f>
        <v>104688.13</v>
      </c>
      <c r="E260" s="1">
        <v>0</v>
      </c>
      <c r="F260" s="1">
        <v>0</v>
      </c>
      <c r="G260" s="2">
        <f t="shared" si="0"/>
        <v>75487.070330000002</v>
      </c>
      <c r="H260" s="2">
        <f t="shared" si="1"/>
        <v>0.52000000000407454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82079.61</v>
      </c>
      <c r="D261" s="1">
        <f>'PR-RAS'!E265</f>
        <v>104688.13</v>
      </c>
      <c r="E261" s="1">
        <v>0</v>
      </c>
      <c r="F261" s="1">
        <v>0</v>
      </c>
      <c r="G261" s="2">
        <f t="shared" si="0"/>
        <v>75778.526200000008</v>
      </c>
      <c r="H261" s="2">
        <f t="shared" si="1"/>
        <v>0.52000000000407454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213.34</v>
      </c>
      <c r="E269" s="1">
        <v>0</v>
      </c>
      <c r="F269" s="1">
        <v>0</v>
      </c>
      <c r="G269" s="2">
        <f t="shared" si="8"/>
        <v>114.35024000000001</v>
      </c>
      <c r="H269" s="2">
        <f t="shared" si="9"/>
        <v>0.34000000000000341</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213.34</v>
      </c>
      <c r="E270" s="1">
        <v>0</v>
      </c>
      <c r="F270" s="1">
        <v>0</v>
      </c>
      <c r="G270" s="2">
        <f t="shared" si="8"/>
        <v>114.77692</v>
      </c>
      <c r="H270" s="2">
        <f t="shared" si="9"/>
        <v>0.34000000000000341</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882248.95</v>
      </c>
      <c r="D285" s="1">
        <f>'PR-RAS'!E289</f>
        <v>1032122.4099999999</v>
      </c>
      <c r="E285" s="1">
        <v>0</v>
      </c>
      <c r="F285" s="1">
        <v>0</v>
      </c>
      <c r="G285" s="2">
        <f t="shared" si="8"/>
        <v>836804.2306799998</v>
      </c>
      <c r="H285" s="2">
        <f t="shared" si="9"/>
        <v>0.4599999999627471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286623.49</v>
      </c>
      <c r="D286" s="1">
        <f>'PR-RAS'!E290</f>
        <v>255215.52000000002</v>
      </c>
      <c r="E286" s="1">
        <v>0</v>
      </c>
      <c r="F286" s="1">
        <v>0</v>
      </c>
      <c r="G286" s="2">
        <f t="shared" si="8"/>
        <v>227160.54105</v>
      </c>
      <c r="H286" s="2">
        <f t="shared" si="9"/>
        <v>0.96999999997206032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354702.03</v>
      </c>
      <c r="D288" s="1">
        <f>'PR-RAS'!E292</f>
        <v>455649.36</v>
      </c>
      <c r="E288" s="1">
        <v>0</v>
      </c>
      <c r="F288" s="1">
        <v>0</v>
      </c>
      <c r="G288" s="2">
        <f t="shared" si="8"/>
        <v>363342.21524999995</v>
      </c>
      <c r="H288" s="2">
        <f t="shared" si="9"/>
        <v>0.39000000001396984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36461.07</v>
      </c>
      <c r="D290" s="1">
        <f>'PR-RAS'!E294</f>
        <v>16829.990000000002</v>
      </c>
      <c r="E290" s="1">
        <v>0</v>
      </c>
      <c r="F290" s="1">
        <v>0</v>
      </c>
      <c r="G290" s="2">
        <f t="shared" si="8"/>
        <v>20264.98345</v>
      </c>
      <c r="H290" s="2">
        <f t="shared" si="9"/>
        <v>7.9999999998108251E-2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5.48</v>
      </c>
      <c r="D293" s="1">
        <f>'PR-RAS'!E298</f>
        <v>510.27</v>
      </c>
      <c r="E293" s="1">
        <v>0</v>
      </c>
      <c r="F293" s="1">
        <v>0</v>
      </c>
      <c r="G293" s="2">
        <f t="shared" si="8"/>
        <v>299.59783999999996</v>
      </c>
      <c r="H293" s="2">
        <f t="shared" si="9"/>
        <v>0.74999999999998224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5.48</v>
      </c>
      <c r="D306" s="1">
        <f>'PR-RAS'!E311</f>
        <v>510.27</v>
      </c>
      <c r="E306" s="1">
        <v>0</v>
      </c>
      <c r="F306" s="1">
        <v>0</v>
      </c>
      <c r="G306" s="2">
        <f t="shared" si="8"/>
        <v>312.93610000000001</v>
      </c>
      <c r="H306" s="2">
        <f t="shared" si="9"/>
        <v>0.74999999999998224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5.48</v>
      </c>
      <c r="D307" s="1">
        <f>'PR-RAS'!E312</f>
        <v>510.27</v>
      </c>
      <c r="E307" s="1">
        <v>0</v>
      </c>
      <c r="F307" s="1">
        <v>0</v>
      </c>
      <c r="G307" s="2">
        <f t="shared" si="8"/>
        <v>313.96211999999997</v>
      </c>
      <c r="H307" s="2">
        <f t="shared" si="9"/>
        <v>0.74999999999998224</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5.48</v>
      </c>
      <c r="D308" s="1">
        <f>'PR-RAS'!E313</f>
        <v>510.27</v>
      </c>
      <c r="E308" s="1">
        <v>0</v>
      </c>
      <c r="F308" s="1">
        <v>0</v>
      </c>
      <c r="G308" s="2">
        <f t="shared" si="8"/>
        <v>314.98813999999999</v>
      </c>
      <c r="H308" s="2">
        <f t="shared" si="9"/>
        <v>0.74999999999998224</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290578.91000000003</v>
      </c>
      <c r="D345" s="1">
        <f>'PR-RAS'!E350</f>
        <v>464184.56999999995</v>
      </c>
      <c r="E345" s="1">
        <v>0</v>
      </c>
      <c r="F345" s="1">
        <v>0</v>
      </c>
      <c r="G345" s="2">
        <f t="shared" si="8"/>
        <v>419318.12919999991</v>
      </c>
      <c r="H345" s="2">
        <f t="shared" si="9"/>
        <v>0.52000000001862645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135863.44</v>
      </c>
      <c r="D358" s="1">
        <f>'PR-RAS'!E363</f>
        <v>279392.84999999998</v>
      </c>
      <c r="E358" s="1">
        <v>0</v>
      </c>
      <c r="F358" s="1">
        <v>0</v>
      </c>
      <c r="G358" s="2">
        <f t="shared" si="8"/>
        <v>247989.74297999995</v>
      </c>
      <c r="H358" s="2">
        <f t="shared" si="9"/>
        <v>0.59000000002561137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101063.52</v>
      </c>
      <c r="D359" s="1">
        <f>'PR-RAS'!E364</f>
        <v>257274.81</v>
      </c>
      <c r="E359" s="1">
        <v>0</v>
      </c>
      <c r="F359" s="1">
        <v>0</v>
      </c>
      <c r="G359" s="2">
        <f t="shared" si="8"/>
        <v>220389.50412</v>
      </c>
      <c r="H359" s="2">
        <f t="shared" si="9"/>
        <v>0.66999999999825377</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76947.990000000005</v>
      </c>
      <c r="D362" s="1">
        <f>'PR-RAS'!E367</f>
        <v>219412.17</v>
      </c>
      <c r="E362" s="1">
        <v>0</v>
      </c>
      <c r="F362" s="1">
        <v>0</v>
      </c>
      <c r="G362" s="2">
        <f t="shared" si="8"/>
        <v>186193.81112999999</v>
      </c>
      <c r="H362" s="2">
        <f t="shared" si="9"/>
        <v>0.180000000007567</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24115.53</v>
      </c>
      <c r="D363" s="1">
        <f>'PR-RAS'!E368</f>
        <v>37862.639999999999</v>
      </c>
      <c r="E363" s="1">
        <v>0</v>
      </c>
      <c r="F363" s="1">
        <v>0</v>
      </c>
      <c r="G363" s="2">
        <f t="shared" si="8"/>
        <v>36142.373220000001</v>
      </c>
      <c r="H363" s="2">
        <f t="shared" si="9"/>
        <v>0.83000000000174623</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16802.61</v>
      </c>
      <c r="D364" s="1">
        <f>'PR-RAS'!E369</f>
        <v>14515.029999999999</v>
      </c>
      <c r="E364" s="1">
        <v>0</v>
      </c>
      <c r="F364" s="1">
        <v>0</v>
      </c>
      <c r="G364" s="2">
        <f t="shared" si="8"/>
        <v>16637.25921</v>
      </c>
      <c r="H364" s="2">
        <f t="shared" si="9"/>
        <v>0.41999999999825377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5882.67</v>
      </c>
      <c r="D365" s="1">
        <f>'PR-RAS'!E370</f>
        <v>4501.7299999999996</v>
      </c>
      <c r="E365" s="1">
        <v>0</v>
      </c>
      <c r="F365" s="1">
        <v>0</v>
      </c>
      <c r="G365" s="2">
        <f t="shared" si="8"/>
        <v>5418.5513199999996</v>
      </c>
      <c r="H365" s="2">
        <f t="shared" si="9"/>
        <v>0.6000000000003638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3068.75</v>
      </c>
      <c r="E367" s="1">
        <v>0</v>
      </c>
      <c r="F367" s="1">
        <v>0</v>
      </c>
      <c r="G367" s="2">
        <f t="shared" si="8"/>
        <v>2246.3249999999998</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3375.69</v>
      </c>
      <c r="D368" s="1">
        <f>'PR-RAS'!E373</f>
        <v>0</v>
      </c>
      <c r="E368" s="1">
        <v>0</v>
      </c>
      <c r="F368" s="1">
        <v>0</v>
      </c>
      <c r="G368" s="2">
        <f t="shared" si="8"/>
        <v>1238.87823</v>
      </c>
      <c r="H368" s="2">
        <f t="shared" si="9"/>
        <v>0.30999999999994543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3900</v>
      </c>
      <c r="E370" s="1">
        <v>0</v>
      </c>
      <c r="F370" s="1">
        <v>0</v>
      </c>
      <c r="G370" s="2">
        <f t="shared" si="8"/>
        <v>2878.2</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7544.25</v>
      </c>
      <c r="D371" s="1">
        <f>'PR-RAS'!E376</f>
        <v>3044.55</v>
      </c>
      <c r="E371" s="1">
        <v>0</v>
      </c>
      <c r="F371" s="1">
        <v>0</v>
      </c>
      <c r="G371" s="2">
        <f t="shared" si="8"/>
        <v>5044.3395</v>
      </c>
      <c r="H371" s="2">
        <f t="shared" si="9"/>
        <v>0.6999999999998181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8747.31</v>
      </c>
      <c r="D373" s="1">
        <f>'PR-RAS'!E378</f>
        <v>0</v>
      </c>
      <c r="E373" s="1">
        <v>0</v>
      </c>
      <c r="F373" s="1">
        <v>0</v>
      </c>
      <c r="G373" s="2">
        <f t="shared" si="8"/>
        <v>3253.9993199999999</v>
      </c>
      <c r="H373" s="2">
        <f t="shared" si="9"/>
        <v>0.30999999999949068</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8747.31</v>
      </c>
      <c r="D376" s="1">
        <f>'PR-RAS'!E381</f>
        <v>0</v>
      </c>
      <c r="E376" s="1">
        <v>0</v>
      </c>
      <c r="F376" s="1">
        <v>0</v>
      </c>
      <c r="G376" s="2">
        <f t="shared" si="8"/>
        <v>3280.24125</v>
      </c>
      <c r="H376" s="2">
        <f t="shared" si="9"/>
        <v>0.30999999999949068</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9250</v>
      </c>
      <c r="D386" s="1">
        <f>'PR-RAS'!E391</f>
        <v>7603.01</v>
      </c>
      <c r="E386" s="1">
        <v>0</v>
      </c>
      <c r="F386" s="1">
        <v>0</v>
      </c>
      <c r="G386" s="2">
        <f t="shared" si="8"/>
        <v>9415.5676999999996</v>
      </c>
      <c r="H386" s="2">
        <f t="shared" si="9"/>
        <v>1.0000000000218279E-2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3940.63</v>
      </c>
      <c r="E388" s="1">
        <v>0</v>
      </c>
      <c r="F388" s="1">
        <v>0</v>
      </c>
      <c r="G388" s="2">
        <f t="shared" si="8"/>
        <v>3050.0476200000003</v>
      </c>
      <c r="H388" s="2">
        <f t="shared" si="9"/>
        <v>0.36999999999989086</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9250</v>
      </c>
      <c r="D389" s="1">
        <f>'PR-RAS'!E394</f>
        <v>2625</v>
      </c>
      <c r="E389" s="1">
        <v>0</v>
      </c>
      <c r="F389" s="1">
        <v>0</v>
      </c>
      <c r="G389" s="2">
        <f t="shared" si="8"/>
        <v>5626</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1037.3800000000001</v>
      </c>
      <c r="E390" s="1">
        <v>0</v>
      </c>
      <c r="F390" s="1">
        <v>0</v>
      </c>
      <c r="G390" s="2">
        <f t="shared" si="8"/>
        <v>807.08164000000011</v>
      </c>
      <c r="H390" s="2">
        <f t="shared" si="9"/>
        <v>0.38000000000010914</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154715.47</v>
      </c>
      <c r="D397" s="1">
        <f>'PR-RAS'!E402</f>
        <v>184791.72</v>
      </c>
      <c r="E397" s="1">
        <v>0</v>
      </c>
      <c r="F397" s="1">
        <v>0</v>
      </c>
      <c r="G397" s="2">
        <f t="shared" si="8"/>
        <v>207622.36836000002</v>
      </c>
      <c r="H397" s="2">
        <f t="shared" si="9"/>
        <v>0.75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145390.28</v>
      </c>
      <c r="D398" s="1">
        <f>'PR-RAS'!E403</f>
        <v>184791.72</v>
      </c>
      <c r="E398" s="1">
        <v>0</v>
      </c>
      <c r="F398" s="1">
        <v>0</v>
      </c>
      <c r="G398" s="2">
        <f t="shared" si="8"/>
        <v>204444.56683999998</v>
      </c>
      <c r="H398" s="2">
        <f t="shared" si="9"/>
        <v>0.55999999999767169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9325.19</v>
      </c>
      <c r="D400" s="1">
        <f>'PR-RAS'!E405</f>
        <v>0</v>
      </c>
      <c r="E400" s="1">
        <v>0</v>
      </c>
      <c r="F400" s="1">
        <v>0</v>
      </c>
      <c r="G400" s="2">
        <f t="shared" si="8"/>
        <v>3720.7508100000005</v>
      </c>
      <c r="H400" s="2">
        <f t="shared" si="9"/>
        <v>0.19000000000050932</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290573.43000000005</v>
      </c>
      <c r="D403" s="1">
        <f>'PR-RAS'!E408</f>
        <v>463674.29999999993</v>
      </c>
      <c r="E403" s="1">
        <v>0</v>
      </c>
      <c r="F403" s="1">
        <v>0</v>
      </c>
      <c r="G403" s="2">
        <f t="shared" si="8"/>
        <v>489604.65605999995</v>
      </c>
      <c r="H403" s="2">
        <f t="shared" si="9"/>
        <v>0.72999999998137355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67783.460000000006</v>
      </c>
      <c r="D405" s="1">
        <f>'PR-RAS'!E410</f>
        <v>172680.73</v>
      </c>
      <c r="E405" s="1">
        <v>0</v>
      </c>
      <c r="F405" s="1">
        <v>0</v>
      </c>
      <c r="G405" s="2">
        <f t="shared" si="8"/>
        <v>166910.54768000002</v>
      </c>
      <c r="H405" s="2">
        <f t="shared" si="9"/>
        <v>0.72999999999592546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4371.96</v>
      </c>
      <c r="D406" s="1">
        <f>'PR-RAS'!E411</f>
        <v>2891.79</v>
      </c>
      <c r="E406" s="1">
        <v>0</v>
      </c>
      <c r="F406" s="1">
        <v>0</v>
      </c>
      <c r="G406" s="2">
        <f t="shared" si="8"/>
        <v>4112.9937000000009</v>
      </c>
      <c r="H406" s="2">
        <f t="shared" si="9"/>
        <v>0.25</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1168877.92</v>
      </c>
      <c r="D407" s="1">
        <f>'PR-RAS'!E412</f>
        <v>1287848.2</v>
      </c>
      <c r="E407" s="1">
        <v>0</v>
      </c>
      <c r="F407" s="1">
        <v>0</v>
      </c>
      <c r="G407" s="2">
        <f t="shared" si="8"/>
        <v>1520297.17392</v>
      </c>
      <c r="H407" s="2">
        <f t="shared" si="9"/>
        <v>0.28000000002793968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1172827.8599999999</v>
      </c>
      <c r="D408" s="1">
        <f>'PR-RAS'!E413</f>
        <v>1496306.98</v>
      </c>
      <c r="E408" s="1">
        <v>0</v>
      </c>
      <c r="F408" s="1">
        <v>0</v>
      </c>
      <c r="G408" s="2">
        <f t="shared" si="8"/>
        <v>1695334.8207399999</v>
      </c>
      <c r="H408" s="2">
        <f t="shared" si="9"/>
        <v>0.16000000014901161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3949.9399999999441</v>
      </c>
      <c r="D410" s="1">
        <f>'PR-RAS'!E415</f>
        <v>208458.78000000003</v>
      </c>
      <c r="E410" s="1">
        <v>0</v>
      </c>
      <c r="F410" s="1">
        <v>0</v>
      </c>
      <c r="G410" s="2">
        <f t="shared" si="8"/>
        <v>172134.8075</v>
      </c>
      <c r="H410" s="2">
        <f t="shared" si="9"/>
        <v>0.28000000002793968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286918.57</v>
      </c>
      <c r="D411" s="1">
        <f>'PR-RAS'!E416</f>
        <v>282968.63</v>
      </c>
      <c r="E411" s="1">
        <v>0</v>
      </c>
      <c r="F411" s="1">
        <v>0</v>
      </c>
      <c r="G411" s="2">
        <f t="shared" si="8"/>
        <v>349670.89030000003</v>
      </c>
      <c r="H411" s="2">
        <f t="shared" si="9"/>
        <v>0.79999999998835847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40833.03</v>
      </c>
      <c r="D413" s="1">
        <f>'PR-RAS'!E418</f>
        <v>19721.780000000002</v>
      </c>
      <c r="E413" s="1">
        <v>0</v>
      </c>
      <c r="F413" s="1">
        <v>0</v>
      </c>
      <c r="G413" s="2">
        <f t="shared" si="8"/>
        <v>33073.95508</v>
      </c>
      <c r="H413" s="2">
        <f t="shared" si="9"/>
        <v>0.24999999999636202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1168877.92</v>
      </c>
      <c r="D633" s="1">
        <f>'PR-RAS'!E639</f>
        <v>1287848.2</v>
      </c>
      <c r="E633" s="1">
        <v>0</v>
      </c>
      <c r="F633" s="1">
        <v>0</v>
      </c>
      <c r="G633" s="2">
        <f t="shared" si="10"/>
        <v>2366570.9702399997</v>
      </c>
      <c r="H633" s="2">
        <f t="shared" si="11"/>
        <v>0.28000000002793968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1172827.8599999999</v>
      </c>
      <c r="D634" s="1">
        <f>'PR-RAS'!E640</f>
        <v>1496306.98</v>
      </c>
      <c r="E634" s="1">
        <v>0</v>
      </c>
      <c r="F634" s="1">
        <v>0</v>
      </c>
      <c r="G634" s="2">
        <f t="shared" si="10"/>
        <v>2636724.6720599998</v>
      </c>
      <c r="H634" s="2">
        <f t="shared" si="11"/>
        <v>0.16000000014901161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3949.9399999999441</v>
      </c>
      <c r="D636" s="1">
        <f>'PR-RAS'!E642</f>
        <v>208458.78000000003</v>
      </c>
      <c r="E636" s="1">
        <v>0</v>
      </c>
      <c r="F636" s="1">
        <v>0</v>
      </c>
      <c r="G636" s="2">
        <f t="shared" si="10"/>
        <v>267250.86249999999</v>
      </c>
      <c r="H636" s="2">
        <f t="shared" si="11"/>
        <v>0.28000000002793968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286918.57</v>
      </c>
      <c r="D637" s="1">
        <f>'PR-RAS'!E643</f>
        <v>282968.63</v>
      </c>
      <c r="E637" s="1">
        <v>0</v>
      </c>
      <c r="F637" s="1">
        <v>0</v>
      </c>
      <c r="G637" s="2">
        <f t="shared" si="10"/>
        <v>542416.30788000009</v>
      </c>
      <c r="H637" s="2">
        <f t="shared" si="11"/>
        <v>0.79999999998835847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282968.63000000006</v>
      </c>
      <c r="D639" s="1">
        <f>'PR-RAS'!E645</f>
        <v>74509.849999999977</v>
      </c>
      <c r="E639" s="1">
        <v>0</v>
      </c>
      <c r="F639" s="1">
        <v>0</v>
      </c>
      <c r="G639" s="2">
        <f t="shared" si="10"/>
        <v>275608.55454000004</v>
      </c>
      <c r="H639" s="2">
        <f t="shared" si="11"/>
        <v>0.51999999996041879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381088.74</v>
      </c>
      <c r="D642" s="1">
        <f>'PR-RAS'!E649</f>
        <v>416902.78</v>
      </c>
      <c r="E642" s="1">
        <v>0</v>
      </c>
      <c r="F642" s="1">
        <v>0</v>
      </c>
      <c r="G642" s="2">
        <f t="shared" si="10"/>
        <v>778747.2463</v>
      </c>
      <c r="H642" s="2">
        <f t="shared" si="11"/>
        <v>0.47999999998137355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1353294.88</v>
      </c>
      <c r="D643" s="1">
        <f>'PR-RAS'!E650</f>
        <v>1530503.63</v>
      </c>
      <c r="E643" s="1">
        <v>0</v>
      </c>
      <c r="F643" s="1">
        <v>0</v>
      </c>
      <c r="G643" s="2">
        <f t="shared" si="10"/>
        <v>2833981.9738799999</v>
      </c>
      <c r="H643" s="2">
        <f t="shared" si="11"/>
        <v>0.49000000022351742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1317480.8400000001</v>
      </c>
      <c r="D644" s="1">
        <f>'PR-RAS'!E651</f>
        <v>1803548.46</v>
      </c>
      <c r="E644" s="1">
        <v>0</v>
      </c>
      <c r="F644" s="1">
        <v>0</v>
      </c>
      <c r="G644" s="2">
        <f t="shared" si="10"/>
        <v>3166503.4996799999</v>
      </c>
      <c r="H644" s="2">
        <f t="shared" si="11"/>
        <v>0.61999999987892807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416902.7799999998</v>
      </c>
      <c r="D645" s="1">
        <f>'PR-RAS'!E652</f>
        <v>143857.94999999995</v>
      </c>
      <c r="E645" s="1">
        <v>0</v>
      </c>
      <c r="F645" s="1">
        <v>0</v>
      </c>
      <c r="G645" s="2">
        <f t="shared" si="10"/>
        <v>453774.42991999979</v>
      </c>
      <c r="H645" s="2">
        <f t="shared" si="11"/>
        <v>0.2700000002514571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11</v>
      </c>
      <c r="D646" s="1">
        <f>'PR-RAS'!E653</f>
        <v>11</v>
      </c>
      <c r="E646" s="1">
        <v>0</v>
      </c>
      <c r="F646" s="1">
        <v>0</v>
      </c>
      <c r="G646" s="2">
        <f t="shared" si="10"/>
        <v>21.285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v>
      </c>
      <c r="D647" s="1">
        <f>'PR-RAS'!E654</f>
        <v>14</v>
      </c>
      <c r="E647" s="1">
        <v>0</v>
      </c>
      <c r="F647" s="1">
        <v>0</v>
      </c>
      <c r="G647" s="2">
        <f t="shared" si="10"/>
        <v>25.193999999999999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v>
      </c>
      <c r="D648" s="1">
        <f>'PR-RAS'!E655</f>
        <v>11</v>
      </c>
      <c r="E648" s="1">
        <v>0</v>
      </c>
      <c r="F648" s="1">
        <v>0</v>
      </c>
      <c r="G648" s="2">
        <f t="shared" si="10"/>
        <v>20.704000000000001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v>
      </c>
      <c r="D649" s="1">
        <f>'PR-RAS'!E656</f>
        <v>11</v>
      </c>
      <c r="E649" s="1">
        <v>0</v>
      </c>
      <c r="F649" s="1">
        <v>0</v>
      </c>
      <c r="G649" s="2">
        <f t="shared" si="10"/>
        <v>20.088000000000001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729.16</v>
      </c>
      <c r="D651" s="1">
        <f>'PR-RAS'!E658</f>
        <v>642.36</v>
      </c>
      <c r="E651" s="1">
        <v>0</v>
      </c>
      <c r="F651" s="1">
        <v>0</v>
      </c>
      <c r="G651" s="2">
        <f t="shared" si="10"/>
        <v>1309.0220000000002</v>
      </c>
      <c r="H651" s="2">
        <f t="shared" si="11"/>
        <v>0.51999999999998181</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387649.9</v>
      </c>
      <c r="D654" s="1">
        <f>'PR-RAS'!E661</f>
        <v>475537.6</v>
      </c>
      <c r="E654" s="1">
        <v>0</v>
      </c>
      <c r="F654" s="1">
        <v>0</v>
      </c>
      <c r="G654" s="2">
        <f t="shared" si="10"/>
        <v>874187.49030000006</v>
      </c>
      <c r="H654" s="2">
        <f t="shared" si="11"/>
        <v>0.5</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181399.02</v>
      </c>
      <c r="D658" s="1">
        <f>'PR-RAS'!E665</f>
        <v>55172.71</v>
      </c>
      <c r="E658" s="1">
        <v>0</v>
      </c>
      <c r="F658" s="1">
        <v>0</v>
      </c>
      <c r="G658" s="2">
        <f t="shared" si="10"/>
        <v>191676.09708000001</v>
      </c>
      <c r="H658" s="2">
        <f t="shared" si="11"/>
        <v>0.30999999999039574</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750</v>
      </c>
      <c r="D659" s="1">
        <f>'PR-RAS'!E666</f>
        <v>35630.32</v>
      </c>
      <c r="E659" s="1">
        <v>0</v>
      </c>
      <c r="F659" s="1">
        <v>0</v>
      </c>
      <c r="G659" s="2">
        <f t="shared" si="10"/>
        <v>47383.001120000001</v>
      </c>
      <c r="H659" s="2">
        <f t="shared" si="11"/>
        <v>0.31999999999970896</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4994.28</v>
      </c>
      <c r="D662" s="1">
        <f>'PR-RAS'!E669</f>
        <v>5991.6</v>
      </c>
      <c r="E662" s="1">
        <v>0</v>
      </c>
      <c r="F662" s="1">
        <v>0</v>
      </c>
      <c r="G662" s="2">
        <f t="shared" si="10"/>
        <v>11222.11428</v>
      </c>
      <c r="H662" s="2">
        <f t="shared" si="11"/>
        <v>0.67999999999938154</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46000</v>
      </c>
      <c r="E666" s="1">
        <v>0</v>
      </c>
      <c r="F666" s="1">
        <v>0</v>
      </c>
      <c r="G666" s="2">
        <f t="shared" si="10"/>
        <v>61180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172.8</v>
      </c>
      <c r="D668" s="1">
        <f>'PR-RAS'!E675</f>
        <v>432</v>
      </c>
      <c r="E668" s="1">
        <v>0</v>
      </c>
      <c r="F668" s="1">
        <v>0</v>
      </c>
      <c r="G668" s="2">
        <f t="shared" si="10"/>
        <v>691.54560000000004</v>
      </c>
      <c r="H668" s="2">
        <f t="shared" si="11"/>
        <v>0.19999999999998863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33763.769999999997</v>
      </c>
      <c r="D688" s="1">
        <f>'PR-RAS'!E695</f>
        <v>36296.239999999998</v>
      </c>
      <c r="E688" s="1">
        <v>0</v>
      </c>
      <c r="F688" s="1">
        <v>0</v>
      </c>
      <c r="G688" s="2">
        <f t="shared" si="10"/>
        <v>73066.743750000009</v>
      </c>
      <c r="H688" s="2">
        <f t="shared" si="11"/>
        <v>0.47000000000116415</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1871.57</v>
      </c>
      <c r="D691" s="1">
        <f>'PR-RAS'!E698</f>
        <v>2307.29</v>
      </c>
      <c r="E691" s="1">
        <v>0</v>
      </c>
      <c r="F691" s="1">
        <v>0</v>
      </c>
      <c r="G691" s="2">
        <f t="shared" si="10"/>
        <v>4475.4434999999994</v>
      </c>
      <c r="H691" s="2">
        <f t="shared" si="11"/>
        <v>0.72000000000002728</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21266.75</v>
      </c>
      <c r="D703" s="1">
        <f>'PR-RAS'!E710</f>
        <v>29067.42</v>
      </c>
      <c r="E703" s="1">
        <v>0</v>
      </c>
      <c r="F703" s="1">
        <v>0</v>
      </c>
      <c r="G703" s="2">
        <f t="shared" si="10"/>
        <v>55739.916179999993</v>
      </c>
      <c r="H703" s="2">
        <f t="shared" si="11"/>
        <v>0.66999999999825377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1.96</v>
      </c>
      <c r="D709" s="1">
        <f>'PR-RAS'!E716</f>
        <v>0</v>
      </c>
      <c r="E709" s="1">
        <v>0</v>
      </c>
      <c r="F709" s="1">
        <v>0</v>
      </c>
      <c r="G709" s="2">
        <f t="shared" si="10"/>
        <v>1.3876799999999998</v>
      </c>
      <c r="H709" s="2">
        <f t="shared" si="11"/>
        <v>4.0000000000000036E-2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331.81</v>
      </c>
      <c r="D710" s="1">
        <f>'PR-RAS'!E717</f>
        <v>800</v>
      </c>
      <c r="E710" s="1">
        <v>0</v>
      </c>
      <c r="F710" s="1">
        <v>0</v>
      </c>
      <c r="G710" s="2">
        <f t="shared" si="10"/>
        <v>1369.65329</v>
      </c>
      <c r="H710" s="2">
        <f t="shared" si="11"/>
        <v>0.18999999999999773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10482.49</v>
      </c>
      <c r="D711" s="1">
        <f>'PR-RAS'!E718</f>
        <v>12368.54</v>
      </c>
      <c r="E711" s="1">
        <v>0</v>
      </c>
      <c r="F711" s="1">
        <v>0</v>
      </c>
      <c r="G711" s="2">
        <f t="shared" si="10"/>
        <v>25005.894699999997</v>
      </c>
      <c r="H711" s="2">
        <f t="shared" si="11"/>
        <v>0.94999999999890861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331.51</v>
      </c>
      <c r="E713" s="1">
        <v>0</v>
      </c>
      <c r="F713" s="1">
        <v>0</v>
      </c>
      <c r="G713" s="2">
        <f t="shared" si="10"/>
        <v>472.07023999999996</v>
      </c>
      <c r="H713" s="2">
        <f t="shared" si="11"/>
        <v>0.49000000000000909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1017.02</v>
      </c>
      <c r="D715" s="1">
        <f>'PR-RAS'!E722</f>
        <v>3045.84</v>
      </c>
      <c r="E715" s="1">
        <v>0</v>
      </c>
      <c r="F715" s="1">
        <v>0</v>
      </c>
      <c r="G715" s="2">
        <f t="shared" si="10"/>
        <v>5075.6118000000006</v>
      </c>
      <c r="H715" s="2">
        <f t="shared" si="11"/>
        <v>0.17999999999983629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5191.12</v>
      </c>
      <c r="D718" s="1">
        <f>'PR-RAS'!E725</f>
        <v>5954.37</v>
      </c>
      <c r="E718" s="1">
        <v>0</v>
      </c>
      <c r="F718" s="1">
        <v>0</v>
      </c>
      <c r="G718" s="2">
        <f t="shared" si="10"/>
        <v>12260.599619999999</v>
      </c>
      <c r="H718" s="2">
        <f t="shared" si="11"/>
        <v>0.48999999999978172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12948.26</v>
      </c>
      <c r="D752" s="1">
        <f>'PR-RAS'!E759</f>
        <v>22228.78</v>
      </c>
      <c r="E752" s="1">
        <v>0</v>
      </c>
      <c r="F752" s="1">
        <v>0</v>
      </c>
      <c r="G752" s="2">
        <f t="shared" si="10"/>
        <v>43111.770819999998</v>
      </c>
      <c r="H752" s="2">
        <f t="shared" si="11"/>
        <v>0.48000000000138243</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2123.35</v>
      </c>
      <c r="D753" s="1">
        <f>'PR-RAS'!E760</f>
        <v>588</v>
      </c>
      <c r="E753" s="1">
        <v>0</v>
      </c>
      <c r="F753" s="1">
        <v>0</v>
      </c>
      <c r="G753" s="2">
        <f t="shared" si="10"/>
        <v>2481.1111999999998</v>
      </c>
      <c r="H753" s="2">
        <f t="shared" si="11"/>
        <v>0.34999999999990905</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17659.400000000001</v>
      </c>
      <c r="D756" s="1">
        <f>'PR-RAS'!E763</f>
        <v>18383.41</v>
      </c>
      <c r="E756" s="1">
        <v>0</v>
      </c>
      <c r="F756" s="1">
        <v>0</v>
      </c>
      <c r="G756" s="2">
        <f t="shared" si="10"/>
        <v>41091.7961</v>
      </c>
      <c r="H756" s="2">
        <f t="shared" si="11"/>
        <v>0.81000000000130967</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3684.99</v>
      </c>
      <c r="D757" s="1">
        <f>'PR-RAS'!E764</f>
        <v>2400</v>
      </c>
      <c r="E757" s="1">
        <v>0</v>
      </c>
      <c r="F757" s="1">
        <v>0</v>
      </c>
      <c r="G757" s="2">
        <f t="shared" si="10"/>
        <v>6414.6524399999998</v>
      </c>
      <c r="H757" s="2">
        <f t="shared" si="11"/>
        <v>1.0000000000218279E-2</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24130.53</v>
      </c>
      <c r="E766" s="1">
        <v>0</v>
      </c>
      <c r="F766" s="1">
        <v>0</v>
      </c>
      <c r="G766" s="2">
        <f t="shared" si="10"/>
        <v>36919.710899999998</v>
      </c>
      <c r="H766" s="2">
        <f t="shared" si="11"/>
        <v>0.47000000000116415</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13190</v>
      </c>
      <c r="D809" s="1">
        <f>'PR-RAS'!E816</f>
        <v>39796.879999999997</v>
      </c>
      <c r="E809" s="1">
        <v>0</v>
      </c>
      <c r="F809" s="1">
        <v>0</v>
      </c>
      <c r="G809" s="2">
        <f t="shared" si="10"/>
        <v>74969.278080000004</v>
      </c>
      <c r="H809" s="2">
        <f t="shared" si="11"/>
        <v>0.12000000000261934</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9012.52</v>
      </c>
      <c r="D812" s="1">
        <f>'PR-RAS'!E819</f>
        <v>8540</v>
      </c>
      <c r="E812" s="1">
        <v>0</v>
      </c>
      <c r="F812" s="1">
        <v>0</v>
      </c>
      <c r="G812" s="2">
        <f t="shared" si="18"/>
        <v>21161.033720000003</v>
      </c>
      <c r="H812" s="2">
        <f t="shared" si="19"/>
        <v>0.47999999999956344</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4798.17</v>
      </c>
      <c r="D814" s="1">
        <f>'PR-RAS'!E821</f>
        <v>7400</v>
      </c>
      <c r="E814" s="1">
        <v>0</v>
      </c>
      <c r="F814" s="1">
        <v>0</v>
      </c>
      <c r="G814" s="2">
        <f t="shared" si="18"/>
        <v>15933.312209999998</v>
      </c>
      <c r="H814" s="2">
        <f t="shared" si="19"/>
        <v>0.17000000000007276</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24687.51</v>
      </c>
      <c r="D816" s="1">
        <f>'PR-RAS'!E823</f>
        <v>13070</v>
      </c>
      <c r="E816" s="1">
        <v>0</v>
      </c>
      <c r="F816" s="1">
        <v>0</v>
      </c>
      <c r="G816" s="2">
        <f t="shared" si="18"/>
        <v>41424.420649999993</v>
      </c>
      <c r="H816" s="2">
        <f t="shared" si="19"/>
        <v>0.49000000000160071</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2752.12</v>
      </c>
      <c r="D821" s="1">
        <f>'PR-RAS'!E828</f>
        <v>2453.21</v>
      </c>
      <c r="E821" s="1">
        <v>0</v>
      </c>
      <c r="F821" s="1">
        <v>0</v>
      </c>
      <c r="G821" s="2">
        <f t="shared" si="18"/>
        <v>6280.0027999999993</v>
      </c>
      <c r="H821" s="2">
        <f t="shared" si="19"/>
        <v>0.32999999999992724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4913779.68</v>
      </c>
      <c r="D984" s="6">
        <f>BILANCA!E6</f>
        <v>4907321.53</v>
      </c>
      <c r="E984" s="6">
        <v>0</v>
      </c>
      <c r="F984" s="6">
        <v>0</v>
      </c>
      <c r="G984" s="7">
        <f t="shared" ref="G984:G1241" si="22">B984/1000*C984+B984/500*D984</f>
        <v>14728.42274</v>
      </c>
      <c r="H984" s="7">
        <f t="shared" si="19"/>
        <v>0.7900000000372529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4432394.42</v>
      </c>
      <c r="D985" s="1">
        <f>BILANCA!E7</f>
        <v>4719503.12</v>
      </c>
      <c r="E985" s="1">
        <v>0</v>
      </c>
      <c r="F985" s="1">
        <v>0</v>
      </c>
      <c r="G985" s="2">
        <f t="shared" si="22"/>
        <v>27742.801319999999</v>
      </c>
      <c r="H985" s="2">
        <f t="shared" si="19"/>
        <v>0.5400000000372529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1090166.74</v>
      </c>
      <c r="D986" s="1">
        <f>BILANCA!E8</f>
        <v>1063928.06</v>
      </c>
      <c r="E986" s="1">
        <v>0</v>
      </c>
      <c r="F986" s="1">
        <v>0</v>
      </c>
      <c r="G986" s="2">
        <f t="shared" si="22"/>
        <v>9654.0685799999992</v>
      </c>
      <c r="H986" s="2">
        <f t="shared" si="19"/>
        <v>0.32000000006519258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1090166.74</v>
      </c>
      <c r="D987" s="1">
        <f>BILANCA!E9</f>
        <v>1063928.06</v>
      </c>
      <c r="E987" s="1">
        <v>0</v>
      </c>
      <c r="F987" s="1">
        <v>0</v>
      </c>
      <c r="G987" s="2">
        <f t="shared" si="22"/>
        <v>12872.091440000002</v>
      </c>
      <c r="H987" s="2">
        <f t="shared" si="19"/>
        <v>0.32000000006519258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3121367.32</v>
      </c>
      <c r="D990" s="1">
        <f>BILANCA!E12</f>
        <v>3414829.15</v>
      </c>
      <c r="E990" s="1">
        <v>0</v>
      </c>
      <c r="F990" s="1">
        <v>0</v>
      </c>
      <c r="G990" s="2">
        <f t="shared" si="22"/>
        <v>69657.179340000002</v>
      </c>
      <c r="H990" s="2">
        <f t="shared" si="19"/>
        <v>0.46999999973922968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2963822.33</v>
      </c>
      <c r="D991" s="1">
        <f>BILANCA!E13</f>
        <v>3266672.21</v>
      </c>
      <c r="E991" s="1">
        <v>0</v>
      </c>
      <c r="F991" s="1">
        <v>0</v>
      </c>
      <c r="G991" s="2">
        <f t="shared" si="22"/>
        <v>75977.334000000003</v>
      </c>
      <c r="H991" s="2">
        <f t="shared" si="19"/>
        <v>0.5400000000372529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25220.74</v>
      </c>
      <c r="D992" s="1">
        <f>BILANCA!E14</f>
        <v>25220.74</v>
      </c>
      <c r="E992" s="1">
        <v>0</v>
      </c>
      <c r="F992" s="1">
        <v>0</v>
      </c>
      <c r="G992" s="2">
        <f t="shared" si="22"/>
        <v>680.95997999999997</v>
      </c>
      <c r="H992" s="2">
        <f t="shared" si="19"/>
        <v>0.51999999999679858</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1339378.8899999999</v>
      </c>
      <c r="D993" s="1">
        <f>BILANCA!E15</f>
        <v>1446225.9199999999</v>
      </c>
      <c r="E993" s="1">
        <v>0</v>
      </c>
      <c r="F993" s="1">
        <v>0</v>
      </c>
      <c r="G993" s="2">
        <f t="shared" si="22"/>
        <v>42318.3073</v>
      </c>
      <c r="H993" s="2">
        <f t="shared" si="19"/>
        <v>0.19000000017695129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1307161.33</v>
      </c>
      <c r="D994" s="1">
        <f>BILANCA!E16</f>
        <v>1606620.53</v>
      </c>
      <c r="E994" s="1">
        <v>0</v>
      </c>
      <c r="F994" s="1">
        <v>0</v>
      </c>
      <c r="G994" s="2">
        <f t="shared" si="22"/>
        <v>49724.426289999996</v>
      </c>
      <c r="H994" s="2">
        <f t="shared" si="19"/>
        <v>0.80000000004656613</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1471434.08</v>
      </c>
      <c r="D995" s="1">
        <f>BILANCA!E17</f>
        <v>1538168.76</v>
      </c>
      <c r="E995" s="1">
        <v>0</v>
      </c>
      <c r="F995" s="1">
        <v>0</v>
      </c>
      <c r="G995" s="2">
        <f t="shared" si="22"/>
        <v>54573.2592</v>
      </c>
      <c r="H995" s="2">
        <f t="shared" si="19"/>
        <v>0.32000000006519258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1179372.71</v>
      </c>
      <c r="D996" s="1">
        <f>BILANCA!E18</f>
        <v>1349563.74</v>
      </c>
      <c r="E996" s="1">
        <v>0</v>
      </c>
      <c r="F996" s="1">
        <v>0</v>
      </c>
      <c r="G996" s="2">
        <f t="shared" si="22"/>
        <v>50420.502469999999</v>
      </c>
      <c r="H996" s="2">
        <f t="shared" si="19"/>
        <v>0.55000000004656613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95299.610000000015</v>
      </c>
      <c r="D997" s="1">
        <f>BILANCA!E19</f>
        <v>83170.21000000005</v>
      </c>
      <c r="E997" s="1">
        <v>0</v>
      </c>
      <c r="F997" s="1">
        <v>0</v>
      </c>
      <c r="G997" s="2">
        <f t="shared" si="22"/>
        <v>3662.9604200000012</v>
      </c>
      <c r="H997" s="2">
        <f t="shared" si="19"/>
        <v>0.6000000000349246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168435.68</v>
      </c>
      <c r="D998" s="1">
        <f>BILANCA!E20</f>
        <v>168730.18</v>
      </c>
      <c r="E998" s="1">
        <v>0</v>
      </c>
      <c r="F998" s="1">
        <v>0</v>
      </c>
      <c r="G998" s="2">
        <f t="shared" si="22"/>
        <v>7588.4405999999999</v>
      </c>
      <c r="H998" s="2">
        <f t="shared" si="19"/>
        <v>0.5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77138.63</v>
      </c>
      <c r="D1000" s="1">
        <f>BILANCA!E22</f>
        <v>80207.38</v>
      </c>
      <c r="E1000" s="1">
        <v>0</v>
      </c>
      <c r="F1000" s="1">
        <v>0</v>
      </c>
      <c r="G1000" s="2">
        <f t="shared" si="22"/>
        <v>4038.4076300000006</v>
      </c>
      <c r="H1000" s="2">
        <f t="shared" si="19"/>
        <v>0.75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3375.69</v>
      </c>
      <c r="D1001" s="1">
        <f>BILANCA!E23</f>
        <v>3375.69</v>
      </c>
      <c r="E1001" s="1">
        <v>0</v>
      </c>
      <c r="F1001" s="1">
        <v>0</v>
      </c>
      <c r="G1001" s="2">
        <f t="shared" si="22"/>
        <v>182.28726</v>
      </c>
      <c r="H1001" s="2">
        <f t="shared" si="19"/>
        <v>0.61999999999989086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8759.7099999999991</v>
      </c>
      <c r="D1003" s="1">
        <f>BILANCA!E25</f>
        <v>12659.71</v>
      </c>
      <c r="E1003" s="1">
        <v>0</v>
      </c>
      <c r="F1003" s="1">
        <v>0</v>
      </c>
      <c r="G1003" s="2">
        <f t="shared" si="22"/>
        <v>681.58259999999996</v>
      </c>
      <c r="H1003" s="2">
        <f t="shared" si="19"/>
        <v>0.58000000000174623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51955.42</v>
      </c>
      <c r="D1004" s="1">
        <f>BILANCA!E26</f>
        <v>54756.97</v>
      </c>
      <c r="E1004" s="1">
        <v>0</v>
      </c>
      <c r="F1004" s="1">
        <v>0</v>
      </c>
      <c r="G1004" s="2">
        <f t="shared" si="22"/>
        <v>3390.8565600000002</v>
      </c>
      <c r="H1004" s="2">
        <f t="shared" si="19"/>
        <v>0.44999999999708962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214365.52</v>
      </c>
      <c r="D1006" s="1">
        <f>BILANCA!E28</f>
        <v>236559.72</v>
      </c>
      <c r="E1006" s="1">
        <v>0</v>
      </c>
      <c r="F1006" s="1">
        <v>0</v>
      </c>
      <c r="G1006" s="2">
        <f t="shared" si="22"/>
        <v>15812.15408</v>
      </c>
      <c r="H1006" s="2">
        <f t="shared" si="19"/>
        <v>0.76000000000931323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26610.670000000006</v>
      </c>
      <c r="D1007" s="1">
        <f>BILANCA!E29</f>
        <v>37511.440000000002</v>
      </c>
      <c r="E1007" s="1">
        <v>0</v>
      </c>
      <c r="F1007" s="1">
        <v>0</v>
      </c>
      <c r="G1007" s="2">
        <f t="shared" si="22"/>
        <v>2439.2052000000003</v>
      </c>
      <c r="H1007" s="2">
        <f t="shared" si="19"/>
        <v>0.76999999999679858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32564.240000000002</v>
      </c>
      <c r="D1008" s="1">
        <f>BILANCA!E30</f>
        <v>32564.240000000002</v>
      </c>
      <c r="E1008" s="1">
        <v>0</v>
      </c>
      <c r="F1008" s="1">
        <v>0</v>
      </c>
      <c r="G1008" s="2">
        <f t="shared" si="22"/>
        <v>2442.3180000000002</v>
      </c>
      <c r="H1008" s="2">
        <f t="shared" si="19"/>
        <v>0.48000000000320142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37648.81</v>
      </c>
      <c r="D1010" s="1">
        <f>BILANCA!E32</f>
        <v>37648.81</v>
      </c>
      <c r="E1010" s="1">
        <v>0</v>
      </c>
      <c r="F1010" s="1">
        <v>0</v>
      </c>
      <c r="G1010" s="2">
        <f t="shared" si="22"/>
        <v>3049.5536099999999</v>
      </c>
      <c r="H1010" s="2">
        <f t="shared" si="19"/>
        <v>0.38000000000465661</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43602.38</v>
      </c>
      <c r="D1012" s="1">
        <f>BILANCA!E34</f>
        <v>32701.61</v>
      </c>
      <c r="E1012" s="1">
        <v>0</v>
      </c>
      <c r="F1012" s="1">
        <v>0</v>
      </c>
      <c r="G1012" s="2">
        <f t="shared" si="22"/>
        <v>3161.1624000000002</v>
      </c>
      <c r="H1012" s="2">
        <f t="shared" si="19"/>
        <v>0.76999999999679858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5149.84</v>
      </c>
      <c r="D1019" s="1">
        <f>BILANCA!E41</f>
        <v>3433.2200000000003</v>
      </c>
      <c r="E1019" s="1">
        <v>0</v>
      </c>
      <c r="F1019" s="1">
        <v>0</v>
      </c>
      <c r="G1019" s="2">
        <f t="shared" si="22"/>
        <v>432.58608000000004</v>
      </c>
      <c r="H1019" s="2">
        <f t="shared" si="19"/>
        <v>0.38000000000010914</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8583.08</v>
      </c>
      <c r="D1020" s="1">
        <f>BILANCA!E42</f>
        <v>8583.08</v>
      </c>
      <c r="E1020" s="1">
        <v>0</v>
      </c>
      <c r="F1020" s="1">
        <v>0</v>
      </c>
      <c r="G1020" s="2">
        <f t="shared" si="22"/>
        <v>952.72188000000006</v>
      </c>
      <c r="H1020" s="2">
        <f t="shared" si="19"/>
        <v>0.15999999999985448</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3433.24</v>
      </c>
      <c r="D1022" s="1">
        <f>BILANCA!E44</f>
        <v>5149.8599999999997</v>
      </c>
      <c r="E1022" s="1">
        <v>0</v>
      </c>
      <c r="F1022" s="1">
        <v>0</v>
      </c>
      <c r="G1022" s="2">
        <f t="shared" si="22"/>
        <v>535.58543999999995</v>
      </c>
      <c r="H1022" s="2">
        <f t="shared" si="19"/>
        <v>0.38000000000010914</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30484.87000000001</v>
      </c>
      <c r="D1023" s="1">
        <f>BILANCA!E45</f>
        <v>24042.070000000007</v>
      </c>
      <c r="E1023" s="1">
        <v>0</v>
      </c>
      <c r="F1023" s="1">
        <v>0</v>
      </c>
      <c r="G1023" s="2">
        <f t="shared" si="22"/>
        <v>3142.760400000001</v>
      </c>
      <c r="H1023" s="2">
        <f t="shared" si="19"/>
        <v>0.19999999999708962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14127.79</v>
      </c>
      <c r="D1025" s="1">
        <f>BILANCA!E47</f>
        <v>15905.56</v>
      </c>
      <c r="E1025" s="1">
        <v>0</v>
      </c>
      <c r="F1025" s="1">
        <v>0</v>
      </c>
      <c r="G1025" s="2">
        <f t="shared" si="22"/>
        <v>1929.4342200000001</v>
      </c>
      <c r="H1025" s="2">
        <f t="shared" si="19"/>
        <v>0.6499999999996362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130289.82</v>
      </c>
      <c r="D1026" s="1">
        <f>BILANCA!E48</f>
        <v>132539.82</v>
      </c>
      <c r="E1026" s="1">
        <v>0</v>
      </c>
      <c r="F1026" s="1">
        <v>0</v>
      </c>
      <c r="G1026" s="2">
        <f t="shared" si="22"/>
        <v>17000.886780000001</v>
      </c>
      <c r="H1026" s="2">
        <f t="shared" si="19"/>
        <v>0.35999999998603016</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1037.3800000000001</v>
      </c>
      <c r="E1027" s="1">
        <v>0</v>
      </c>
      <c r="F1027" s="1">
        <v>0</v>
      </c>
      <c r="G1027" s="2">
        <f t="shared" si="22"/>
        <v>91.289439999999999</v>
      </c>
      <c r="H1027" s="2">
        <f t="shared" si="19"/>
        <v>0.38000000000010914</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113932.74</v>
      </c>
      <c r="D1028" s="1">
        <f>BILANCA!E50</f>
        <v>125440.69</v>
      </c>
      <c r="E1028" s="1">
        <v>0</v>
      </c>
      <c r="F1028" s="1">
        <v>0</v>
      </c>
      <c r="G1028" s="2">
        <f t="shared" si="22"/>
        <v>16416.635399999999</v>
      </c>
      <c r="H1028" s="2">
        <f t="shared" si="19"/>
        <v>0.569999999992433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22300.35</v>
      </c>
      <c r="D1032" s="1">
        <f>BILANCA!E54</f>
        <v>38674.089999999997</v>
      </c>
      <c r="E1032" s="1">
        <v>0</v>
      </c>
      <c r="F1032" s="1">
        <v>0</v>
      </c>
      <c r="G1032" s="2">
        <f t="shared" si="22"/>
        <v>4882.7779699999992</v>
      </c>
      <c r="H1032" s="2">
        <f t="shared" si="19"/>
        <v>0.43999999999505235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22300.35</v>
      </c>
      <c r="D1033" s="1">
        <f>BILANCA!E55</f>
        <v>38674.089999999997</v>
      </c>
      <c r="E1033" s="1">
        <v>0</v>
      </c>
      <c r="F1033" s="1">
        <v>0</v>
      </c>
      <c r="G1033" s="2">
        <f t="shared" si="22"/>
        <v>4982.4264999999996</v>
      </c>
      <c r="H1033" s="2">
        <f t="shared" si="19"/>
        <v>0.43999999999505235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220860.36</v>
      </c>
      <c r="D1034" s="1">
        <f>BILANCA!E56</f>
        <v>240745.91</v>
      </c>
      <c r="E1034" s="1">
        <v>0</v>
      </c>
      <c r="F1034" s="1">
        <v>0</v>
      </c>
      <c r="G1034" s="2">
        <f t="shared" si="22"/>
        <v>35819.961179999998</v>
      </c>
      <c r="H1034" s="2">
        <f t="shared" si="19"/>
        <v>0.4499999999825377</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220860.36</v>
      </c>
      <c r="D1035" s="1">
        <f>BILANCA!E57</f>
        <v>240745.91</v>
      </c>
      <c r="E1035" s="1">
        <v>0</v>
      </c>
      <c r="F1035" s="1">
        <v>0</v>
      </c>
      <c r="G1035" s="2">
        <f t="shared" si="22"/>
        <v>36522.31336</v>
      </c>
      <c r="H1035" s="2">
        <f t="shared" si="19"/>
        <v>0.4499999999825377</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481385.26</v>
      </c>
      <c r="D1046" s="1">
        <f>BILANCA!E68</f>
        <v>187818.41</v>
      </c>
      <c r="E1046" s="1">
        <v>0</v>
      </c>
      <c r="F1046" s="1">
        <v>0</v>
      </c>
      <c r="G1046" s="2">
        <f t="shared" si="22"/>
        <v>53992.391040000002</v>
      </c>
      <c r="H1046" s="2">
        <f t="shared" si="19"/>
        <v>0.67000000001280569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416902.78</v>
      </c>
      <c r="D1047" s="1">
        <f>BILANCA!E69</f>
        <v>143857.95000000001</v>
      </c>
      <c r="E1047" s="1">
        <v>0</v>
      </c>
      <c r="F1047" s="1">
        <v>0</v>
      </c>
      <c r="G1047" s="2">
        <f t="shared" si="22"/>
        <v>45095.595520000003</v>
      </c>
      <c r="H1047" s="2">
        <f t="shared" si="19"/>
        <v>0.26999999996041879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416386.53</v>
      </c>
      <c r="D1048" s="1">
        <f>BILANCA!E70</f>
        <v>143561.31</v>
      </c>
      <c r="E1048" s="1">
        <v>0</v>
      </c>
      <c r="F1048" s="1">
        <v>0</v>
      </c>
      <c r="G1048" s="2">
        <f t="shared" si="22"/>
        <v>45728.094750000004</v>
      </c>
      <c r="H1048" s="2">
        <f t="shared" si="19"/>
        <v>0.77999999996973202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416386.53</v>
      </c>
      <c r="D1050" s="1">
        <f>BILANCA!E72</f>
        <v>143561.31</v>
      </c>
      <c r="E1050" s="1">
        <v>0</v>
      </c>
      <c r="F1050" s="1">
        <v>0</v>
      </c>
      <c r="G1050" s="2">
        <f t="shared" si="22"/>
        <v>47135.11305</v>
      </c>
      <c r="H1050" s="2">
        <f t="shared" si="19"/>
        <v>0.77999999996973202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516.25</v>
      </c>
      <c r="D1054" s="1">
        <f>BILANCA!E76</f>
        <v>296.64</v>
      </c>
      <c r="E1054" s="1">
        <v>0</v>
      </c>
      <c r="F1054" s="1">
        <v>0</v>
      </c>
      <c r="G1054" s="2">
        <f t="shared" si="22"/>
        <v>78.776629999999983</v>
      </c>
      <c r="H1054" s="2">
        <f t="shared" si="19"/>
        <v>0.61000000000001364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750.42</v>
      </c>
      <c r="D1056" s="1">
        <f>BILANCA!E78</f>
        <v>1609.44</v>
      </c>
      <c r="E1056" s="1">
        <v>0</v>
      </c>
      <c r="F1056" s="1">
        <v>0</v>
      </c>
      <c r="G1056" s="2">
        <f t="shared" si="22"/>
        <v>289.75889999999998</v>
      </c>
      <c r="H1056" s="2">
        <f t="shared" si="19"/>
        <v>0.86000000000001364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11.38</v>
      </c>
      <c r="D1061" s="1">
        <f>BILANCA!E83</f>
        <v>11.38</v>
      </c>
      <c r="E1061" s="1">
        <v>0</v>
      </c>
      <c r="F1061" s="1">
        <v>0</v>
      </c>
      <c r="G1061" s="2">
        <f t="shared" si="22"/>
        <v>2.6629200000000002</v>
      </c>
      <c r="H1061" s="2">
        <f t="shared" si="19"/>
        <v>0.76000000000000156</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739.04</v>
      </c>
      <c r="D1064" s="1">
        <f>BILANCA!E86</f>
        <v>1598.06</v>
      </c>
      <c r="E1064" s="1">
        <v>0</v>
      </c>
      <c r="F1064" s="1">
        <v>0</v>
      </c>
      <c r="G1064" s="2">
        <f t="shared" si="22"/>
        <v>318.74795999999998</v>
      </c>
      <c r="H1064" s="2">
        <f t="shared" si="19"/>
        <v>9.9999999999909051E-2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22629.24</v>
      </c>
      <c r="D1112" s="1">
        <f>BILANCA!E134</f>
        <v>22629.24</v>
      </c>
      <c r="E1112" s="1">
        <v>0</v>
      </c>
      <c r="F1112" s="1">
        <v>0</v>
      </c>
      <c r="G1112" s="2">
        <f t="shared" si="22"/>
        <v>8757.5158800000008</v>
      </c>
      <c r="H1112" s="2">
        <f t="shared" si="23"/>
        <v>0.48000000000320142</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22629.24</v>
      </c>
      <c r="D1113" s="1">
        <f>BILANCA!E135</f>
        <v>22629.24</v>
      </c>
      <c r="E1113" s="1">
        <v>0</v>
      </c>
      <c r="F1113" s="1">
        <v>0</v>
      </c>
      <c r="G1113" s="2">
        <f t="shared" si="22"/>
        <v>8825.4036000000015</v>
      </c>
      <c r="H1113" s="2">
        <f t="shared" si="23"/>
        <v>0.48000000000320142</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22629.24</v>
      </c>
      <c r="D1117" s="1">
        <f>BILANCA!E139</f>
        <v>22629.24</v>
      </c>
      <c r="E1117" s="1">
        <v>0</v>
      </c>
      <c r="F1117" s="1">
        <v>0</v>
      </c>
      <c r="G1117" s="2">
        <f t="shared" si="22"/>
        <v>9096.9544800000003</v>
      </c>
      <c r="H1117" s="2">
        <f t="shared" si="23"/>
        <v>0.48000000000320142</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36730.86</v>
      </c>
      <c r="D1124" s="1">
        <f>BILANCA!E146</f>
        <v>16829.989999999998</v>
      </c>
      <c r="E1124" s="1">
        <v>0</v>
      </c>
      <c r="F1124" s="1">
        <v>0</v>
      </c>
      <c r="G1124" s="2">
        <f t="shared" si="22"/>
        <v>9925.1084399999982</v>
      </c>
      <c r="H1124" s="2">
        <f t="shared" si="23"/>
        <v>0.15000000000145519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14001.79</v>
      </c>
      <c r="D1125" s="1">
        <f>BILANCA!E147</f>
        <v>15200.4</v>
      </c>
      <c r="E1125" s="1">
        <v>0</v>
      </c>
      <c r="F1125" s="1">
        <v>0</v>
      </c>
      <c r="G1125" s="2">
        <f t="shared" si="22"/>
        <v>6305.1677799999998</v>
      </c>
      <c r="H1125" s="2">
        <f t="shared" si="23"/>
        <v>0.60999999999876309</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8491.65</v>
      </c>
      <c r="E1127" s="1">
        <v>0</v>
      </c>
      <c r="F1127" s="1">
        <v>0</v>
      </c>
      <c r="G1127" s="2">
        <f t="shared" si="22"/>
        <v>2445.5951999999997</v>
      </c>
      <c r="H1127" s="2">
        <f t="shared" si="23"/>
        <v>0.3500000000003638</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8491.65</v>
      </c>
      <c r="E1135" s="1">
        <v>0</v>
      </c>
      <c r="F1135" s="1">
        <v>0</v>
      </c>
      <c r="G1135" s="2">
        <f t="shared" si="22"/>
        <v>2581.4615999999996</v>
      </c>
      <c r="H1135" s="2">
        <f t="shared" si="23"/>
        <v>0.3500000000003638</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1959.19</v>
      </c>
      <c r="D1136" s="1">
        <f>BILANCA!E158</f>
        <v>1315.8</v>
      </c>
      <c r="E1136" s="1">
        <v>0</v>
      </c>
      <c r="F1136" s="1">
        <v>0</v>
      </c>
      <c r="G1136" s="2">
        <f t="shared" si="22"/>
        <v>702.39086999999995</v>
      </c>
      <c r="H1136" s="2">
        <f t="shared" si="23"/>
        <v>0.39000000000010004</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30920.27</v>
      </c>
      <c r="D1137" s="1">
        <f>BILANCA!E159</f>
        <v>8205.31</v>
      </c>
      <c r="E1137" s="1">
        <v>0</v>
      </c>
      <c r="F1137" s="1">
        <v>0</v>
      </c>
      <c r="G1137" s="2">
        <f t="shared" si="22"/>
        <v>7288.9570600000006</v>
      </c>
      <c r="H1137" s="2">
        <f t="shared" si="23"/>
        <v>0.57999999999992724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157.94</v>
      </c>
      <c r="D1138" s="1">
        <f>BILANCA!E160</f>
        <v>168.36</v>
      </c>
      <c r="E1138" s="1">
        <v>0</v>
      </c>
      <c r="F1138" s="1">
        <v>0</v>
      </c>
      <c r="G1138" s="2">
        <f t="shared" si="22"/>
        <v>76.672300000000007</v>
      </c>
      <c r="H1138" s="2">
        <f t="shared" si="23"/>
        <v>0.42000000000001592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10308.33</v>
      </c>
      <c r="D1141" s="1">
        <f>BILANCA!E163</f>
        <v>16551.53</v>
      </c>
      <c r="E1141" s="1">
        <v>0</v>
      </c>
      <c r="F1141" s="1">
        <v>0</v>
      </c>
      <c r="G1141" s="2">
        <f t="shared" si="22"/>
        <v>6858.9996200000005</v>
      </c>
      <c r="H1141" s="2">
        <f t="shared" si="23"/>
        <v>0.80000000000109139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4371.96</v>
      </c>
      <c r="D1142" s="1">
        <f>BILANCA!E164</f>
        <v>2891.79</v>
      </c>
      <c r="E1142" s="1">
        <v>0</v>
      </c>
      <c r="F1142" s="1">
        <v>0</v>
      </c>
      <c r="G1142" s="2">
        <f t="shared" si="22"/>
        <v>1614.7308600000001</v>
      </c>
      <c r="H1142" s="2">
        <f t="shared" si="23"/>
        <v>0.25</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4371.96</v>
      </c>
      <c r="D1144" s="1">
        <f>BILANCA!E166</f>
        <v>2891.79</v>
      </c>
      <c r="E1144" s="1">
        <v>0</v>
      </c>
      <c r="F1144" s="1">
        <v>0</v>
      </c>
      <c r="G1144" s="2">
        <f t="shared" si="22"/>
        <v>1635.0419400000001</v>
      </c>
      <c r="H1144" s="2">
        <f t="shared" si="23"/>
        <v>0.25</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4913779.6800000006</v>
      </c>
      <c r="D1152" s="1">
        <f>BILANCA!E175</f>
        <v>4907321.53</v>
      </c>
      <c r="E1152" s="1">
        <v>0</v>
      </c>
      <c r="F1152" s="1">
        <v>0</v>
      </c>
      <c r="G1152" s="2">
        <f t="shared" si="22"/>
        <v>2489103.4430600004</v>
      </c>
      <c r="H1152" s="2">
        <f t="shared" si="23"/>
        <v>0.78999999910593033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134760.01</v>
      </c>
      <c r="D1153" s="1">
        <f>BILANCA!E176</f>
        <v>69074.310000000012</v>
      </c>
      <c r="E1153" s="1">
        <v>0</v>
      </c>
      <c r="F1153" s="1">
        <v>0</v>
      </c>
      <c r="G1153" s="2">
        <f t="shared" si="22"/>
        <v>46394.467100000009</v>
      </c>
      <c r="H1153" s="2">
        <f t="shared" si="23"/>
        <v>0.32000000002153683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128165.01</v>
      </c>
      <c r="D1154" s="1">
        <f>BILANCA!E177</f>
        <v>69074.310000000012</v>
      </c>
      <c r="E1154" s="1">
        <v>0</v>
      </c>
      <c r="F1154" s="1">
        <v>0</v>
      </c>
      <c r="G1154" s="2">
        <f t="shared" si="22"/>
        <v>45539.630730000004</v>
      </c>
      <c r="H1154" s="2">
        <f t="shared" si="23"/>
        <v>0.32000000000698492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26090.45</v>
      </c>
      <c r="D1155" s="1">
        <f>BILANCA!E178</f>
        <v>42521.15</v>
      </c>
      <c r="E1155" s="1">
        <v>0</v>
      </c>
      <c r="F1155" s="1">
        <v>0</v>
      </c>
      <c r="G1155" s="2">
        <f t="shared" si="22"/>
        <v>19114.832999999999</v>
      </c>
      <c r="H1155" s="2">
        <f t="shared" si="23"/>
        <v>0.60000000000218279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101643.43</v>
      </c>
      <c r="D1156" s="1">
        <f>BILANCA!E179</f>
        <v>23565.17</v>
      </c>
      <c r="E1156" s="1">
        <v>0</v>
      </c>
      <c r="F1156" s="1">
        <v>0</v>
      </c>
      <c r="G1156" s="2">
        <f t="shared" si="22"/>
        <v>25737.862209999996</v>
      </c>
      <c r="H1156" s="2">
        <f t="shared" si="23"/>
        <v>0.59999999999126885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341.89</v>
      </c>
      <c r="D1157" s="1">
        <f>BILANCA!E180</f>
        <v>446.5</v>
      </c>
      <c r="E1157" s="1">
        <v>0</v>
      </c>
      <c r="F1157" s="1">
        <v>0</v>
      </c>
      <c r="G1157" s="2">
        <f t="shared" si="22"/>
        <v>214.87085999999996</v>
      </c>
      <c r="H1157" s="2">
        <f t="shared" si="23"/>
        <v>0.61000000000001364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341.89</v>
      </c>
      <c r="D1160" s="1">
        <f>BILANCA!E183</f>
        <v>446.5</v>
      </c>
      <c r="E1160" s="1">
        <v>0</v>
      </c>
      <c r="F1160" s="1">
        <v>0</v>
      </c>
      <c r="G1160" s="2">
        <f t="shared" si="22"/>
        <v>218.57552999999996</v>
      </c>
      <c r="H1160" s="2">
        <f t="shared" si="23"/>
        <v>0.61000000000001364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89.24</v>
      </c>
      <c r="D1163" s="1">
        <f>BILANCA!E186</f>
        <v>2541.4899999999998</v>
      </c>
      <c r="E1163" s="1">
        <v>0</v>
      </c>
      <c r="F1163" s="1">
        <v>0</v>
      </c>
      <c r="G1163" s="2">
        <f t="shared" si="22"/>
        <v>930.99959999999999</v>
      </c>
      <c r="H1163" s="2">
        <f t="shared" si="23"/>
        <v>0.72999999999977661</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6595</v>
      </c>
      <c r="D1166" s="1">
        <f>BILANCA!E189</f>
        <v>0</v>
      </c>
      <c r="E1166" s="1">
        <v>0</v>
      </c>
      <c r="F1166" s="1">
        <v>0</v>
      </c>
      <c r="G1166" s="2">
        <f t="shared" si="22"/>
        <v>1206.885</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4779019.6700000009</v>
      </c>
      <c r="D1214" s="1">
        <f>BILANCA!E237</f>
        <v>4838247.2200000007</v>
      </c>
      <c r="E1214" s="1">
        <v>0</v>
      </c>
      <c r="F1214" s="1">
        <v>0</v>
      </c>
      <c r="G1214" s="2">
        <f t="shared" si="22"/>
        <v>3339223.7594100009</v>
      </c>
      <c r="H1214" s="2">
        <f t="shared" si="23"/>
        <v>0.54999999981373549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4454948.2200000007</v>
      </c>
      <c r="D1215" s="1">
        <f>BILANCA!E238</f>
        <v>4744015.5900000008</v>
      </c>
      <c r="E1215" s="1">
        <v>0</v>
      </c>
      <c r="F1215" s="1">
        <v>0</v>
      </c>
      <c r="G1215" s="2">
        <f t="shared" si="22"/>
        <v>3234771.2208000007</v>
      </c>
      <c r="H1215" s="2">
        <f t="shared" si="23"/>
        <v>0.62999999988824129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4455025.8600000003</v>
      </c>
      <c r="D1216" s="1">
        <f>BILANCA!E239</f>
        <v>4744093.2300000004</v>
      </c>
      <c r="E1216" s="1">
        <v>0</v>
      </c>
      <c r="F1216" s="1">
        <v>0</v>
      </c>
      <c r="G1216" s="2">
        <f t="shared" si="22"/>
        <v>3248768.4705600003</v>
      </c>
      <c r="H1216" s="2">
        <f t="shared" si="23"/>
        <v>0.37000000011175871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4455025.8600000003</v>
      </c>
      <c r="D1217" s="1">
        <f>BILANCA!E240</f>
        <v>4744093.2300000004</v>
      </c>
      <c r="E1217" s="1">
        <v>0</v>
      </c>
      <c r="F1217" s="1">
        <v>0</v>
      </c>
      <c r="G1217" s="2">
        <f t="shared" si="22"/>
        <v>3262711.6828800002</v>
      </c>
      <c r="H1217" s="2">
        <f t="shared" si="23"/>
        <v>0.37000000011175871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77.64</v>
      </c>
      <c r="D1219" s="1">
        <f>BILANCA!E242</f>
        <v>77.64</v>
      </c>
      <c r="E1219" s="1">
        <v>0</v>
      </c>
      <c r="F1219" s="1">
        <v>0</v>
      </c>
      <c r="G1219" s="2">
        <f t="shared" si="22"/>
        <v>54.969119999999997</v>
      </c>
      <c r="H1219" s="2">
        <f t="shared" si="23"/>
        <v>0.71999999999999886</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77.64</v>
      </c>
      <c r="D1220" s="1">
        <f>BILANCA!E243</f>
        <v>77.64</v>
      </c>
      <c r="E1220" s="1">
        <v>0</v>
      </c>
      <c r="F1220" s="1">
        <v>0</v>
      </c>
      <c r="G1220" s="2">
        <f t="shared" si="22"/>
        <v>55.202039999999997</v>
      </c>
      <c r="H1220" s="2">
        <f t="shared" si="23"/>
        <v>0.71999999999999886</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282968.63</v>
      </c>
      <c r="D1222" s="1">
        <f>BILANCA!E245</f>
        <v>74509.850000000035</v>
      </c>
      <c r="E1222" s="1">
        <v>0</v>
      </c>
      <c r="F1222" s="1">
        <v>0</v>
      </c>
      <c r="G1222" s="2">
        <f t="shared" si="22"/>
        <v>103245.21087000001</v>
      </c>
      <c r="H1222" s="2">
        <f t="shared" si="23"/>
        <v>0.51999999996041879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458054.93</v>
      </c>
      <c r="D1223" s="1">
        <f>BILANCA!E246</f>
        <v>582144.89</v>
      </c>
      <c r="E1223" s="1">
        <v>0</v>
      </c>
      <c r="F1223" s="1">
        <v>0</v>
      </c>
      <c r="G1223" s="2">
        <f t="shared" si="22"/>
        <v>389362.7304</v>
      </c>
      <c r="H1223" s="2">
        <f t="shared" si="23"/>
        <v>0.17999999999301508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458054.93</v>
      </c>
      <c r="D1224" s="1">
        <f>BILANCA!E247</f>
        <v>582144.89</v>
      </c>
      <c r="E1224" s="1">
        <v>0</v>
      </c>
      <c r="F1224" s="1">
        <v>0</v>
      </c>
      <c r="G1224" s="2">
        <f t="shared" si="22"/>
        <v>390985.07511000003</v>
      </c>
      <c r="H1224" s="2">
        <f t="shared" si="23"/>
        <v>0.17999999999301508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175086.3</v>
      </c>
      <c r="D1227" s="1">
        <f>BILANCA!E250</f>
        <v>507635.04</v>
      </c>
      <c r="E1227" s="1">
        <v>0</v>
      </c>
      <c r="F1227" s="1">
        <v>0</v>
      </c>
      <c r="G1227" s="2">
        <f t="shared" si="22"/>
        <v>290446.95671999996</v>
      </c>
      <c r="H1227" s="2">
        <f t="shared" si="23"/>
        <v>0.33999999996740371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175086.3</v>
      </c>
      <c r="D1229" s="1">
        <f>BILANCA!E252</f>
        <v>507635.04</v>
      </c>
      <c r="E1229" s="1">
        <v>0</v>
      </c>
      <c r="F1229" s="1">
        <v>0</v>
      </c>
      <c r="G1229" s="2">
        <f t="shared" si="22"/>
        <v>292827.66947999998</v>
      </c>
      <c r="H1229" s="2">
        <f t="shared" si="23"/>
        <v>0.33999999996740371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36730.86</v>
      </c>
      <c r="D1232" s="1">
        <f>BILANCA!E255</f>
        <v>16829.990000000002</v>
      </c>
      <c r="E1232" s="1">
        <v>0</v>
      </c>
      <c r="F1232" s="1">
        <v>0</v>
      </c>
      <c r="G1232" s="2">
        <f t="shared" si="22"/>
        <v>17527.319159999999</v>
      </c>
      <c r="H1232" s="2">
        <f t="shared" si="23"/>
        <v>0.14999999999781721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4371.96</v>
      </c>
      <c r="D1233" s="1">
        <f>BILANCA!E256</f>
        <v>2891.79</v>
      </c>
      <c r="E1233" s="1">
        <v>0</v>
      </c>
      <c r="F1233" s="1">
        <v>0</v>
      </c>
      <c r="G1233" s="2">
        <f t="shared" si="22"/>
        <v>2538.8850000000002</v>
      </c>
      <c r="H1233" s="2">
        <f t="shared" si="23"/>
        <v>0.25</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696969.94</v>
      </c>
      <c r="D1236" s="1">
        <f>BILANCA!E259</f>
        <v>478963.11</v>
      </c>
      <c r="E1236" s="1">
        <v>0</v>
      </c>
      <c r="F1236" s="1">
        <v>0</v>
      </c>
      <c r="G1236" s="2">
        <f t="shared" si="22"/>
        <v>418688.72847999999</v>
      </c>
      <c r="H1236" s="2">
        <f t="shared" si="23"/>
        <v>0.17000000004190952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696969.94</v>
      </c>
      <c r="D1237" s="1">
        <f>BILANCA!E260</f>
        <v>478963.11</v>
      </c>
      <c r="E1237" s="1">
        <v>0</v>
      </c>
      <c r="F1237" s="1">
        <v>0</v>
      </c>
      <c r="G1237" s="2">
        <f t="shared" si="22"/>
        <v>420343.62463999999</v>
      </c>
      <c r="H1237" s="2">
        <f t="shared" si="23"/>
        <v>0.17000000004190952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1185.43</v>
      </c>
      <c r="D1240" s="1">
        <f>BILANCA!E264</f>
        <v>18341.34</v>
      </c>
      <c r="E1240" s="1">
        <v>0</v>
      </c>
      <c r="F1240" s="1">
        <v>0</v>
      </c>
      <c r="G1240" s="2">
        <f t="shared" si="22"/>
        <v>9732.1042700000016</v>
      </c>
      <c r="H1240" s="2">
        <f t="shared" si="23"/>
        <v>0.77000000000020918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45853.760000000002</v>
      </c>
      <c r="D1241" s="1">
        <f>BILANCA!E265</f>
        <v>15040.18</v>
      </c>
      <c r="E1241" s="1">
        <v>0</v>
      </c>
      <c r="F1241" s="1">
        <v>0</v>
      </c>
      <c r="G1241" s="2">
        <f t="shared" si="22"/>
        <v>19591.002960000002</v>
      </c>
      <c r="H1241" s="2">
        <f t="shared" si="23"/>
        <v>0.41999999999825377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4371.96</v>
      </c>
      <c r="D1242" s="1">
        <f>BILANCA!E266</f>
        <v>2891.79</v>
      </c>
      <c r="E1242" s="1">
        <v>0</v>
      </c>
      <c r="F1242" s="1">
        <v>0</v>
      </c>
      <c r="G1242" s="2">
        <f t="shared" ref="G1242:G1479" si="24">B1242/1000*C1242+B1242/500*D1242</f>
        <v>2630.2848599999998</v>
      </c>
      <c r="H1242" s="2">
        <f t="shared" si="23"/>
        <v>0.25</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739.04</v>
      </c>
      <c r="D1244" s="1">
        <f>BILANCA!E268</f>
        <v>1598.06</v>
      </c>
      <c r="E1244" s="1">
        <v>0</v>
      </c>
      <c r="F1244" s="1">
        <v>0</v>
      </c>
      <c r="G1244" s="2">
        <f t="shared" si="24"/>
        <v>1027.0767599999999</v>
      </c>
      <c r="H1244" s="2">
        <f t="shared" si="23"/>
        <v>9.9999999999909051E-2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16.64</v>
      </c>
      <c r="D1263" s="1">
        <f>BILANCA!E287</f>
        <v>54.88</v>
      </c>
      <c r="E1263" s="1">
        <v>0</v>
      </c>
      <c r="F1263" s="1">
        <v>0</v>
      </c>
      <c r="G1263" s="2">
        <f t="shared" si="24"/>
        <v>35.392000000000003</v>
      </c>
      <c r="H1263" s="2">
        <f t="shared" si="23"/>
        <v>0.47999999999999687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128148.37</v>
      </c>
      <c r="D1264" s="1">
        <f>BILANCA!E288</f>
        <v>69019.429999999993</v>
      </c>
      <c r="E1264" s="1">
        <v>0</v>
      </c>
      <c r="F1264" s="1">
        <v>0</v>
      </c>
      <c r="G1264" s="2">
        <f t="shared" si="24"/>
        <v>74798.611629999999</v>
      </c>
      <c r="H1264" s="2">
        <f t="shared" si="23"/>
        <v>0.79999999998835847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6595</v>
      </c>
      <c r="D1266" s="1">
        <f>BILANCA!E290</f>
        <v>0</v>
      </c>
      <c r="E1266" s="1">
        <v>0</v>
      </c>
      <c r="F1266" s="1">
        <v>0</v>
      </c>
      <c r="G1266" s="2">
        <f t="shared" si="24"/>
        <v>1866.3849999999998</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248979.13</v>
      </c>
      <c r="D1299" s="6">
        <f>'RAS-funkcijski'!E5</f>
        <v>282291.88</v>
      </c>
      <c r="E1299" s="6">
        <v>0</v>
      </c>
      <c r="F1299" s="6">
        <v>0</v>
      </c>
      <c r="G1299" s="7">
        <f t="shared" si="24"/>
        <v>813.56288999999992</v>
      </c>
      <c r="H1299" s="7">
        <f t="shared" si="23"/>
        <v>0.25</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53449.1</v>
      </c>
      <c r="D1300" s="1">
        <f>'RAS-funkcijski'!E6</f>
        <v>62226.95</v>
      </c>
      <c r="E1300" s="1">
        <v>0</v>
      </c>
      <c r="F1300" s="1">
        <v>0</v>
      </c>
      <c r="G1300" s="2">
        <f t="shared" si="24"/>
        <v>355.80599999999998</v>
      </c>
      <c r="H1300" s="2">
        <f t="shared" si="23"/>
        <v>0.15000000000145519</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53449.1</v>
      </c>
      <c r="D1301" s="1">
        <f>'RAS-funkcijski'!E7</f>
        <v>62226.95</v>
      </c>
      <c r="E1301" s="1">
        <v>0</v>
      </c>
      <c r="F1301" s="1">
        <v>0</v>
      </c>
      <c r="G1301" s="2">
        <f t="shared" si="24"/>
        <v>533.70899999999995</v>
      </c>
      <c r="H1301" s="2">
        <f t="shared" si="23"/>
        <v>0.15000000000145519</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195530.03</v>
      </c>
      <c r="D1307" s="1">
        <f>'RAS-funkcijski'!E13</f>
        <v>0</v>
      </c>
      <c r="E1307" s="1">
        <v>0</v>
      </c>
      <c r="F1307" s="1">
        <v>0</v>
      </c>
      <c r="G1307" s="2">
        <f t="shared" si="24"/>
        <v>1759.7702699999998</v>
      </c>
      <c r="H1307" s="2">
        <f t="shared" si="23"/>
        <v>2.9999999998835847E-2</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195530.03</v>
      </c>
      <c r="D1308" s="1">
        <f>'RAS-funkcijski'!E14</f>
        <v>0</v>
      </c>
      <c r="E1308" s="1">
        <v>0</v>
      </c>
      <c r="F1308" s="1">
        <v>0</v>
      </c>
      <c r="G1308" s="2">
        <f t="shared" si="24"/>
        <v>1955.3003000000001</v>
      </c>
      <c r="H1308" s="2">
        <f t="shared" si="23"/>
        <v>2.9999999998835847E-2</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220064.93</v>
      </c>
      <c r="E1313" s="1">
        <v>0</v>
      </c>
      <c r="F1313" s="1">
        <v>0</v>
      </c>
      <c r="G1313" s="2">
        <f t="shared" si="24"/>
        <v>6601.9478999999992</v>
      </c>
      <c r="H1313" s="2">
        <f t="shared" si="23"/>
        <v>7.0000000006984919E-2</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2000</v>
      </c>
      <c r="E1316" s="1">
        <v>0</v>
      </c>
      <c r="F1316" s="1">
        <v>0</v>
      </c>
      <c r="G1316" s="2">
        <f t="shared" si="24"/>
        <v>72</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2000</v>
      </c>
      <c r="E1318" s="1">
        <v>0</v>
      </c>
      <c r="F1318" s="1">
        <v>0</v>
      </c>
      <c r="G1318" s="2">
        <f t="shared" si="24"/>
        <v>80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30583.759999999998</v>
      </c>
      <c r="D1322" s="1">
        <f>'RAS-funkcijski'!E28</f>
        <v>37198.01</v>
      </c>
      <c r="E1322" s="1">
        <v>0</v>
      </c>
      <c r="F1322" s="1">
        <v>0</v>
      </c>
      <c r="G1322" s="2">
        <f t="shared" si="24"/>
        <v>2519.5147200000001</v>
      </c>
      <c r="H1322" s="2">
        <f t="shared" si="23"/>
        <v>0.25000000000363798</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30583.759999999998</v>
      </c>
      <c r="D1324" s="1">
        <f>'RAS-funkcijski'!E30</f>
        <v>37198.01</v>
      </c>
      <c r="E1324" s="1">
        <v>0</v>
      </c>
      <c r="F1324" s="1">
        <v>0</v>
      </c>
      <c r="G1324" s="2">
        <f t="shared" si="24"/>
        <v>2729.4742799999999</v>
      </c>
      <c r="H1324" s="2">
        <f t="shared" si="23"/>
        <v>0.25000000000363798</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18124.21</v>
      </c>
      <c r="D1329" s="1">
        <f>'RAS-funkcijski'!E35</f>
        <v>49857.64</v>
      </c>
      <c r="E1329" s="1">
        <v>0</v>
      </c>
      <c r="F1329" s="1">
        <v>0</v>
      </c>
      <c r="G1329" s="2">
        <f t="shared" si="24"/>
        <v>3653.0241900000001</v>
      </c>
      <c r="H1329" s="2">
        <f t="shared" si="23"/>
        <v>0.56999999999970896</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588</v>
      </c>
      <c r="E1330" s="1">
        <v>0</v>
      </c>
      <c r="F1330" s="1">
        <v>0</v>
      </c>
      <c r="G1330" s="2">
        <f t="shared" si="24"/>
        <v>37.631999999999998</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588</v>
      </c>
      <c r="E1331" s="1">
        <v>0</v>
      </c>
      <c r="F1331" s="1">
        <v>0</v>
      </c>
      <c r="G1331" s="2">
        <f t="shared" si="24"/>
        <v>38.808</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18124.21</v>
      </c>
      <c r="D1333" s="1">
        <f>'RAS-funkcijski'!E39</f>
        <v>25139.11</v>
      </c>
      <c r="E1333" s="1">
        <v>0</v>
      </c>
      <c r="F1333" s="1">
        <v>0</v>
      </c>
      <c r="G1333" s="2">
        <f t="shared" si="24"/>
        <v>2394.0850500000001</v>
      </c>
      <c r="H1333" s="2">
        <f t="shared" si="23"/>
        <v>0.31999999999970896</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18124.21</v>
      </c>
      <c r="D1334" s="1">
        <f>'RAS-funkcijski'!E40</f>
        <v>25139.11</v>
      </c>
      <c r="E1334" s="1">
        <v>0</v>
      </c>
      <c r="F1334" s="1">
        <v>0</v>
      </c>
      <c r="G1334" s="2">
        <f t="shared" si="24"/>
        <v>2462.4874799999998</v>
      </c>
      <c r="H1334" s="2">
        <f t="shared" si="23"/>
        <v>0.31999999999970896</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24130.53</v>
      </c>
      <c r="E1348" s="1">
        <v>0</v>
      </c>
      <c r="F1348" s="1">
        <v>0</v>
      </c>
      <c r="G1348" s="2">
        <f t="shared" si="24"/>
        <v>2413.0529999999999</v>
      </c>
      <c r="H1348" s="2">
        <f t="shared" si="27"/>
        <v>0.47000000000116415</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24130.53</v>
      </c>
      <c r="E1349" s="1">
        <v>0</v>
      </c>
      <c r="F1349" s="1">
        <v>0</v>
      </c>
      <c r="G1349" s="2">
        <f t="shared" si="24"/>
        <v>2461.3140599999997</v>
      </c>
      <c r="H1349" s="2">
        <f t="shared" si="27"/>
        <v>0.47000000000116415</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40087.19</v>
      </c>
      <c r="D1369" s="1">
        <f>'RAS-funkcijski'!E75</f>
        <v>26028.45</v>
      </c>
      <c r="E1369" s="1">
        <v>0</v>
      </c>
      <c r="F1369" s="1">
        <v>0</v>
      </c>
      <c r="G1369" s="2">
        <f t="shared" si="24"/>
        <v>6542.2303899999997</v>
      </c>
      <c r="H1369" s="2">
        <f t="shared" si="27"/>
        <v>0.6400000000030559</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28493.74</v>
      </c>
      <c r="D1370" s="1">
        <f>'RAS-funkcijski'!E76</f>
        <v>8908.5</v>
      </c>
      <c r="E1370" s="1">
        <v>0</v>
      </c>
      <c r="F1370" s="1">
        <v>0</v>
      </c>
      <c r="G1370" s="2">
        <f t="shared" si="24"/>
        <v>3334.3732799999998</v>
      </c>
      <c r="H1370" s="2">
        <f t="shared" si="27"/>
        <v>0.75999999999839929</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11593.45</v>
      </c>
      <c r="D1375" s="1">
        <f>'RAS-funkcijski'!E81</f>
        <v>17119.95</v>
      </c>
      <c r="E1375" s="1">
        <v>0</v>
      </c>
      <c r="F1375" s="1">
        <v>0</v>
      </c>
      <c r="G1375" s="2">
        <f t="shared" si="24"/>
        <v>3529.16795</v>
      </c>
      <c r="H1375" s="2">
        <f t="shared" si="27"/>
        <v>0.5</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476717.38</v>
      </c>
      <c r="D1376" s="1">
        <f>'RAS-funkcijski'!E82</f>
        <v>622050.25000000012</v>
      </c>
      <c r="E1376" s="1">
        <v>0</v>
      </c>
      <c r="F1376" s="1">
        <v>0</v>
      </c>
      <c r="G1376" s="2">
        <f t="shared" si="24"/>
        <v>134223.79464000004</v>
      </c>
      <c r="H1376" s="2">
        <f t="shared" si="27"/>
        <v>0.63000000012107193</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424019.87</v>
      </c>
      <c r="D1378" s="1">
        <f>'RAS-funkcijski'!E84</f>
        <v>553395.55000000005</v>
      </c>
      <c r="E1378" s="1">
        <v>0</v>
      </c>
      <c r="F1378" s="1">
        <v>0</v>
      </c>
      <c r="G1378" s="2">
        <f t="shared" si="24"/>
        <v>122464.87760000001</v>
      </c>
      <c r="H1378" s="2">
        <f t="shared" si="27"/>
        <v>0.57999999995809048</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24265.53</v>
      </c>
      <c r="D1379" s="1">
        <f>'RAS-funkcijski'!E85</f>
        <v>33487.64</v>
      </c>
      <c r="E1379" s="1">
        <v>0</v>
      </c>
      <c r="F1379" s="1">
        <v>0</v>
      </c>
      <c r="G1379" s="2">
        <f t="shared" si="24"/>
        <v>7390.5056100000002</v>
      </c>
      <c r="H1379" s="2">
        <f t="shared" si="27"/>
        <v>0.83000000000174623</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28431.98</v>
      </c>
      <c r="D1380" s="1">
        <f>'RAS-funkcijski'!E86</f>
        <v>20919.93</v>
      </c>
      <c r="E1380" s="1">
        <v>0</v>
      </c>
      <c r="F1380" s="1">
        <v>0</v>
      </c>
      <c r="G1380" s="2">
        <f t="shared" si="24"/>
        <v>5762.2908800000005</v>
      </c>
      <c r="H1380" s="2">
        <f t="shared" si="27"/>
        <v>9.0000000000145519E-2</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14247.13</v>
      </c>
      <c r="E1382" s="1">
        <v>0</v>
      </c>
      <c r="F1382" s="1">
        <v>0</v>
      </c>
      <c r="G1382" s="2">
        <f t="shared" si="24"/>
        <v>2393.51784</v>
      </c>
      <c r="H1382" s="2">
        <f t="shared" si="27"/>
        <v>0.12999999999919964</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8026.83</v>
      </c>
      <c r="D1383" s="1">
        <f>'RAS-funkcijski'!E89</f>
        <v>0</v>
      </c>
      <c r="E1383" s="1">
        <v>0</v>
      </c>
      <c r="F1383" s="1">
        <v>0</v>
      </c>
      <c r="G1383" s="2">
        <f t="shared" si="24"/>
        <v>682.28055000000006</v>
      </c>
      <c r="H1383" s="2">
        <f t="shared" si="27"/>
        <v>0.17000000000007276</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8026.83</v>
      </c>
      <c r="D1400" s="1">
        <f>'RAS-funkcijski'!E106</f>
        <v>0</v>
      </c>
      <c r="E1400" s="1">
        <v>0</v>
      </c>
      <c r="F1400" s="1">
        <v>0</v>
      </c>
      <c r="G1400" s="2">
        <f t="shared" si="24"/>
        <v>818.73665999999992</v>
      </c>
      <c r="H1400" s="2">
        <f t="shared" si="27"/>
        <v>0.17000000000007276</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56677.13</v>
      </c>
      <c r="D1401" s="1">
        <f>'RAS-funkcijski'!E107</f>
        <v>69838</v>
      </c>
      <c r="E1401" s="1">
        <v>0</v>
      </c>
      <c r="F1401" s="1">
        <v>0</v>
      </c>
      <c r="G1401" s="2">
        <f t="shared" si="24"/>
        <v>20224.372389999997</v>
      </c>
      <c r="H1401" s="2">
        <f t="shared" si="27"/>
        <v>0.12999999999738066</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35600</v>
      </c>
      <c r="D1402" s="1">
        <f>'RAS-funkcijski'!E108</f>
        <v>55000</v>
      </c>
      <c r="E1402" s="1">
        <v>0</v>
      </c>
      <c r="F1402" s="1">
        <v>0</v>
      </c>
      <c r="G1402" s="2">
        <f t="shared" si="24"/>
        <v>15142.4</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1800</v>
      </c>
      <c r="D1403" s="1">
        <f>'RAS-funkcijski'!E109</f>
        <v>4000</v>
      </c>
      <c r="E1403" s="1">
        <v>0</v>
      </c>
      <c r="F1403" s="1">
        <v>0</v>
      </c>
      <c r="G1403" s="2">
        <f t="shared" si="24"/>
        <v>1029</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5516.25</v>
      </c>
      <c r="D1405" s="1">
        <f>'RAS-funkcijski'!E111</f>
        <v>1800</v>
      </c>
      <c r="E1405" s="1">
        <v>0</v>
      </c>
      <c r="F1405" s="1">
        <v>0</v>
      </c>
      <c r="G1405" s="2">
        <f t="shared" si="24"/>
        <v>975.43875000000003</v>
      </c>
      <c r="H1405" s="2">
        <f t="shared" si="27"/>
        <v>0.25</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13760.88</v>
      </c>
      <c r="D1407" s="1">
        <f>'RAS-funkcijski'!E113</f>
        <v>9038</v>
      </c>
      <c r="E1407" s="1">
        <v>0</v>
      </c>
      <c r="F1407" s="1">
        <v>0</v>
      </c>
      <c r="G1407" s="2">
        <f t="shared" si="24"/>
        <v>3470.21992</v>
      </c>
      <c r="H1407" s="2">
        <f t="shared" si="27"/>
        <v>0.12000000000080036</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200615.84</v>
      </c>
      <c r="D1408" s="1">
        <f>'RAS-funkcijski'!E114</f>
        <v>288713.04000000004</v>
      </c>
      <c r="E1408" s="1">
        <v>0</v>
      </c>
      <c r="F1408" s="1">
        <v>0</v>
      </c>
      <c r="G1408" s="2">
        <f t="shared" si="24"/>
        <v>85584.611200000014</v>
      </c>
      <c r="H1408" s="2">
        <f t="shared" si="27"/>
        <v>0.20000000004074536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191603.32</v>
      </c>
      <c r="D1409" s="1">
        <f>'RAS-funkcijski'!E115</f>
        <v>280173.04000000004</v>
      </c>
      <c r="E1409" s="1">
        <v>0</v>
      </c>
      <c r="F1409" s="1">
        <v>0</v>
      </c>
      <c r="G1409" s="2">
        <f t="shared" si="24"/>
        <v>83466.383400000021</v>
      </c>
      <c r="H1409" s="2">
        <f t="shared" si="27"/>
        <v>0.36000000004423782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185603.32</v>
      </c>
      <c r="D1410" s="1">
        <f>'RAS-funkcijski'!E116</f>
        <v>258353.17</v>
      </c>
      <c r="E1410" s="1">
        <v>0</v>
      </c>
      <c r="F1410" s="1">
        <v>0</v>
      </c>
      <c r="G1410" s="2">
        <f t="shared" si="24"/>
        <v>78658.681920000003</v>
      </c>
      <c r="H1410" s="2">
        <f t="shared" si="27"/>
        <v>0.4900000000197906</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6000</v>
      </c>
      <c r="D1411" s="1">
        <f>'RAS-funkcijski'!E117</f>
        <v>21819.87</v>
      </c>
      <c r="E1411" s="1">
        <v>0</v>
      </c>
      <c r="F1411" s="1">
        <v>0</v>
      </c>
      <c r="G1411" s="2">
        <f t="shared" si="24"/>
        <v>5609.2906199999998</v>
      </c>
      <c r="H1411" s="2">
        <f t="shared" si="27"/>
        <v>0.13000000000101863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2660</v>
      </c>
      <c r="D1412" s="1">
        <f>'RAS-funkcijski'!E118</f>
        <v>2240</v>
      </c>
      <c r="E1412" s="1">
        <v>0</v>
      </c>
      <c r="F1412" s="1">
        <v>0</v>
      </c>
      <c r="G1412" s="2">
        <f t="shared" si="24"/>
        <v>813.96</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2660</v>
      </c>
      <c r="D1414" s="1">
        <f>'RAS-funkcijski'!E120</f>
        <v>2240</v>
      </c>
      <c r="E1414" s="1">
        <v>0</v>
      </c>
      <c r="F1414" s="1">
        <v>0</v>
      </c>
      <c r="G1414" s="2">
        <f t="shared" si="24"/>
        <v>828.24</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6352.52</v>
      </c>
      <c r="D1416" s="1">
        <f>'RAS-funkcijski'!E122</f>
        <v>6300</v>
      </c>
      <c r="E1416" s="1">
        <v>0</v>
      </c>
      <c r="F1416" s="1">
        <v>0</v>
      </c>
      <c r="G1416" s="2">
        <f t="shared" si="24"/>
        <v>2236.3973599999999</v>
      </c>
      <c r="H1416" s="2">
        <f t="shared" si="27"/>
        <v>0.47999999999956344</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6352.52</v>
      </c>
      <c r="D1418" s="1">
        <f>'RAS-funkcijski'!E124</f>
        <v>6300</v>
      </c>
      <c r="E1418" s="1">
        <v>0</v>
      </c>
      <c r="F1418" s="1">
        <v>0</v>
      </c>
      <c r="G1418" s="2">
        <f t="shared" si="24"/>
        <v>2274.3024</v>
      </c>
      <c r="H1418" s="2">
        <f t="shared" si="27"/>
        <v>0.47999999999956344</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93016.39</v>
      </c>
      <c r="D1423" s="1">
        <f>'RAS-funkcijski'!E129</f>
        <v>118329.71</v>
      </c>
      <c r="E1423" s="1">
        <v>0</v>
      </c>
      <c r="F1423" s="1">
        <v>0</v>
      </c>
      <c r="G1423" s="2">
        <f t="shared" si="24"/>
        <v>41209.47625</v>
      </c>
      <c r="H1423" s="2">
        <f t="shared" si="27"/>
        <v>0.67999999999301508</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58241.75</v>
      </c>
      <c r="D1427" s="1">
        <f>'RAS-funkcijski'!E133</f>
        <v>44787.89</v>
      </c>
      <c r="E1427" s="1">
        <v>0</v>
      </c>
      <c r="F1427" s="1">
        <v>0</v>
      </c>
      <c r="G1427" s="2">
        <f t="shared" si="24"/>
        <v>19068.461370000001</v>
      </c>
      <c r="H1427" s="2">
        <f t="shared" si="27"/>
        <v>0.36000000000058208</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30768.09</v>
      </c>
      <c r="D1429" s="1">
        <f>'RAS-funkcijski'!E135</f>
        <v>65550.22</v>
      </c>
      <c r="E1429" s="1">
        <v>0</v>
      </c>
      <c r="F1429" s="1">
        <v>0</v>
      </c>
      <c r="G1429" s="2">
        <f t="shared" si="24"/>
        <v>21204.777430000002</v>
      </c>
      <c r="H1429" s="2">
        <f t="shared" si="27"/>
        <v>0.31000000000130967</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5991.6</v>
      </c>
      <c r="E1430" s="1">
        <v>0</v>
      </c>
      <c r="F1430" s="1">
        <v>0</v>
      </c>
      <c r="G1430" s="2">
        <f t="shared" si="24"/>
        <v>1581.7824000000003</v>
      </c>
      <c r="H1430" s="2">
        <f t="shared" si="27"/>
        <v>0.3999999999996362</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2000</v>
      </c>
      <c r="E1432" s="1">
        <v>0</v>
      </c>
      <c r="F1432" s="1">
        <v>0</v>
      </c>
      <c r="G1432" s="2">
        <f t="shared" si="24"/>
        <v>536</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4006.55</v>
      </c>
      <c r="D1434" s="1">
        <f>'RAS-funkcijski'!E140</f>
        <v>0</v>
      </c>
      <c r="E1434" s="1">
        <v>0</v>
      </c>
      <c r="F1434" s="1">
        <v>0</v>
      </c>
      <c r="G1434" s="2">
        <f t="shared" si="24"/>
        <v>544.89080000000001</v>
      </c>
      <c r="H1434" s="2">
        <f t="shared" si="27"/>
        <v>0.4499999999998181</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1172827.8599999999</v>
      </c>
      <c r="D1435" s="13">
        <f>'RAS-funkcijski'!E141</f>
        <v>1496306.9800000002</v>
      </c>
      <c r="E1435" s="13">
        <v>0</v>
      </c>
      <c r="F1435" s="13">
        <v>0</v>
      </c>
      <c r="G1435" s="14">
        <f t="shared" si="24"/>
        <v>570665.52934000012</v>
      </c>
      <c r="H1435" s="14">
        <f t="shared" si="27"/>
        <v>0.15999999991618097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5268.69</v>
      </c>
      <c r="E1436" s="6">
        <v>0</v>
      </c>
      <c r="F1436" s="6">
        <v>0</v>
      </c>
      <c r="G1436" s="7">
        <f t="shared" si="24"/>
        <v>10.537379999999999</v>
      </c>
      <c r="H1436" s="7">
        <f t="shared" si="27"/>
        <v>0.31000000000040018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30.25</v>
      </c>
      <c r="E1437" s="1">
        <v>0</v>
      </c>
      <c r="F1437" s="1">
        <v>0</v>
      </c>
      <c r="G1437" s="2">
        <f t="shared" si="24"/>
        <v>0.121</v>
      </c>
      <c r="H1437" s="2">
        <f t="shared" si="27"/>
        <v>0.25</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30.25</v>
      </c>
      <c r="E1438" s="1">
        <v>0</v>
      </c>
      <c r="F1438" s="1">
        <v>0</v>
      </c>
      <c r="G1438" s="2">
        <f t="shared" si="24"/>
        <v>0.18149999999999999</v>
      </c>
      <c r="H1438" s="2">
        <f t="shared" si="27"/>
        <v>0.25</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30.25</v>
      </c>
      <c r="E1440" s="1">
        <v>0</v>
      </c>
      <c r="F1440" s="1">
        <v>0</v>
      </c>
      <c r="G1440" s="2">
        <f t="shared" si="24"/>
        <v>0.30249999999999999</v>
      </c>
      <c r="H1440" s="2">
        <f t="shared" si="27"/>
        <v>0.25</v>
      </c>
      <c r="I1440" s="10">
        <f t="shared" si="28"/>
        <v>7.5624999999999998E-2</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5238.4399999999996</v>
      </c>
      <c r="E1453" s="1">
        <v>0</v>
      </c>
      <c r="F1453" s="1">
        <v>0</v>
      </c>
      <c r="G1453" s="2">
        <f t="shared" si="24"/>
        <v>188.58383999999998</v>
      </c>
      <c r="H1453" s="2">
        <f t="shared" si="27"/>
        <v>0.43999999999959982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5238.4399999999996</v>
      </c>
      <c r="E1461" s="1">
        <v>0</v>
      </c>
      <c r="F1461" s="1">
        <v>0</v>
      </c>
      <c r="G1461" s="2">
        <f t="shared" si="24"/>
        <v>272.39887999999996</v>
      </c>
      <c r="H1461" s="2">
        <f t="shared" si="27"/>
        <v>0.43999999999959982</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5238.4399999999996</v>
      </c>
      <c r="E1467" s="1">
        <v>0</v>
      </c>
      <c r="F1467" s="1">
        <v>0</v>
      </c>
      <c r="G1467" s="2">
        <f t="shared" si="24"/>
        <v>335.26015999999998</v>
      </c>
      <c r="H1467" s="2">
        <f t="shared" si="27"/>
        <v>0.43999999999959982</v>
      </c>
      <c r="I1467" s="10">
        <f t="shared" si="31"/>
        <v>147.51447039986584</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134760.01</v>
      </c>
      <c r="D1480" s="6"/>
      <c r="E1480" s="6">
        <v>0</v>
      </c>
      <c r="F1480" s="6">
        <v>0</v>
      </c>
      <c r="G1480" s="7">
        <f t="shared" ref="G1480:G1580" si="34">B1480/1000*C1480</f>
        <v>134.76001000000002</v>
      </c>
      <c r="H1480" s="7">
        <f t="shared" ref="H1480:H1580" si="35">ABS(C1480-ROUND(C1480,0))</f>
        <v>1.0000000009313226E-2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1402339.8800000001</v>
      </c>
      <c r="D1481" s="1">
        <v>0</v>
      </c>
      <c r="E1481" s="1">
        <v>0</v>
      </c>
      <c r="F1481" s="1">
        <v>0</v>
      </c>
      <c r="G1481" s="2">
        <f t="shared" si="34"/>
        <v>2804.6797600000004</v>
      </c>
      <c r="H1481" s="2">
        <f t="shared" si="35"/>
        <v>0.11999999987892807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938155.31</v>
      </c>
      <c r="D1483" s="1">
        <v>0</v>
      </c>
      <c r="E1483" s="1">
        <v>0</v>
      </c>
      <c r="F1483" s="1">
        <v>0</v>
      </c>
      <c r="G1483" s="2">
        <f t="shared" si="34"/>
        <v>3752.6212400000004</v>
      </c>
      <c r="H1483" s="2">
        <f t="shared" si="35"/>
        <v>0.31000000005587935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413769.88</v>
      </c>
      <c r="D1484" s="1">
        <v>0</v>
      </c>
      <c r="E1484" s="1">
        <v>0</v>
      </c>
      <c r="F1484" s="1">
        <v>0</v>
      </c>
      <c r="G1484" s="2">
        <f t="shared" si="34"/>
        <v>2068.8494000000001</v>
      </c>
      <c r="H1484" s="2">
        <f t="shared" si="35"/>
        <v>0.11999999999534339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389048.7</v>
      </c>
      <c r="D1485" s="1">
        <v>0</v>
      </c>
      <c r="E1485" s="1">
        <v>0</v>
      </c>
      <c r="F1485" s="1">
        <v>0</v>
      </c>
      <c r="G1485" s="2">
        <f t="shared" si="34"/>
        <v>2334.2922000000003</v>
      </c>
      <c r="H1485" s="2">
        <f t="shared" si="35"/>
        <v>0.29999999998835847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4389.28</v>
      </c>
      <c r="D1486" s="1">
        <v>0</v>
      </c>
      <c r="E1486" s="1">
        <v>0</v>
      </c>
      <c r="F1486" s="1">
        <v>0</v>
      </c>
      <c r="G1486" s="2">
        <f t="shared" si="34"/>
        <v>30.724959999999999</v>
      </c>
      <c r="H1486" s="2">
        <f t="shared" si="35"/>
        <v>0.27999999999974534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22816.78</v>
      </c>
      <c r="D1487" s="1">
        <v>0</v>
      </c>
      <c r="E1487" s="1">
        <v>0</v>
      </c>
      <c r="F1487" s="1">
        <v>0</v>
      </c>
      <c r="G1487" s="2">
        <f t="shared" si="34"/>
        <v>182.53423999999998</v>
      </c>
      <c r="H1487" s="2">
        <f t="shared" si="35"/>
        <v>0.22000000000116415</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70449.34</v>
      </c>
      <c r="D1489" s="1">
        <v>0</v>
      </c>
      <c r="E1489" s="1">
        <v>0</v>
      </c>
      <c r="F1489" s="1">
        <v>0</v>
      </c>
      <c r="G1489" s="2">
        <f t="shared" si="34"/>
        <v>704.49339999999995</v>
      </c>
      <c r="H1489" s="2">
        <f t="shared" si="35"/>
        <v>0.33999999999650754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213.34</v>
      </c>
      <c r="D1490" s="1">
        <v>0</v>
      </c>
      <c r="E1490" s="1">
        <v>0</v>
      </c>
      <c r="F1490" s="1">
        <v>0</v>
      </c>
      <c r="G1490" s="2">
        <f t="shared" si="34"/>
        <v>2.34674</v>
      </c>
      <c r="H1490" s="2">
        <f t="shared" si="35"/>
        <v>0.34000000000000341</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37467.99</v>
      </c>
      <c r="D1491" s="1">
        <v>0</v>
      </c>
      <c r="E1491" s="1">
        <v>0</v>
      </c>
      <c r="F1491" s="1">
        <v>0</v>
      </c>
      <c r="G1491" s="2">
        <f t="shared" si="34"/>
        <v>449.61588</v>
      </c>
      <c r="H1491" s="2">
        <f t="shared" si="35"/>
        <v>1.0000000002037268E-2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464184.57</v>
      </c>
      <c r="D1492" s="1">
        <v>0</v>
      </c>
      <c r="E1492" s="1">
        <v>0</v>
      </c>
      <c r="F1492" s="1">
        <v>0</v>
      </c>
      <c r="G1492" s="2">
        <f t="shared" si="34"/>
        <v>6034.39941</v>
      </c>
      <c r="H1492" s="2">
        <f t="shared" si="35"/>
        <v>0.42999999999301508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1468025.58</v>
      </c>
      <c r="D1499" s="1">
        <v>0</v>
      </c>
      <c r="E1499" s="1">
        <v>0</v>
      </c>
      <c r="F1499" s="1">
        <v>0</v>
      </c>
      <c r="G1499" s="2">
        <f t="shared" si="34"/>
        <v>29360.511600000002</v>
      </c>
      <c r="H1499" s="2">
        <f t="shared" si="35"/>
        <v>0.41999999992549419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997246.01</v>
      </c>
      <c r="D1501" s="1">
        <v>0</v>
      </c>
      <c r="E1501" s="1">
        <v>0</v>
      </c>
      <c r="F1501" s="1">
        <v>0</v>
      </c>
      <c r="G1501" s="2">
        <f t="shared" si="34"/>
        <v>21939.412219999998</v>
      </c>
      <c r="H1501" s="2">
        <f t="shared" si="35"/>
        <v>1.0000000009313226E-2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397339.18</v>
      </c>
      <c r="D1502" s="1">
        <v>0</v>
      </c>
      <c r="E1502" s="1">
        <v>0</v>
      </c>
      <c r="F1502" s="1">
        <v>0</v>
      </c>
      <c r="G1502" s="2">
        <f t="shared" si="34"/>
        <v>9138.8011399999996</v>
      </c>
      <c r="H1502" s="2">
        <f t="shared" si="35"/>
        <v>0.17999999999301508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467126.96</v>
      </c>
      <c r="D1503" s="1">
        <v>0</v>
      </c>
      <c r="E1503" s="1">
        <v>0</v>
      </c>
      <c r="F1503" s="1">
        <v>0</v>
      </c>
      <c r="G1503" s="2">
        <f t="shared" si="34"/>
        <v>11211.047040000001</v>
      </c>
      <c r="H1503" s="2">
        <f t="shared" si="35"/>
        <v>3.9999999979045242E-2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4284.67</v>
      </c>
      <c r="D1504" s="1">
        <v>0</v>
      </c>
      <c r="E1504" s="1">
        <v>0</v>
      </c>
      <c r="F1504" s="1">
        <v>0</v>
      </c>
      <c r="G1504" s="2">
        <f t="shared" si="34"/>
        <v>107.11675000000001</v>
      </c>
      <c r="H1504" s="2">
        <f t="shared" si="35"/>
        <v>0.32999999999992724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22816.78</v>
      </c>
      <c r="D1505" s="1">
        <v>0</v>
      </c>
      <c r="E1505" s="1">
        <v>0</v>
      </c>
      <c r="F1505" s="1">
        <v>0</v>
      </c>
      <c r="G1505" s="2">
        <f t="shared" si="34"/>
        <v>593.23627999999997</v>
      </c>
      <c r="H1505" s="2">
        <f t="shared" si="35"/>
        <v>0.22000000000116415</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67997.09</v>
      </c>
      <c r="D1507" s="1">
        <v>0</v>
      </c>
      <c r="E1507" s="1">
        <v>0</v>
      </c>
      <c r="F1507" s="1">
        <v>0</v>
      </c>
      <c r="G1507" s="2">
        <f t="shared" si="34"/>
        <v>1903.9185199999999</v>
      </c>
      <c r="H1507" s="2">
        <f t="shared" si="35"/>
        <v>8.999999999650754E-2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213.34</v>
      </c>
      <c r="D1508" s="1">
        <v>0</v>
      </c>
      <c r="E1508" s="1">
        <v>0</v>
      </c>
      <c r="F1508" s="1">
        <v>0</v>
      </c>
      <c r="G1508" s="2">
        <f t="shared" si="34"/>
        <v>6.1868600000000002</v>
      </c>
      <c r="H1508" s="2">
        <f t="shared" si="35"/>
        <v>0.34000000000000341</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37467.99</v>
      </c>
      <c r="D1509" s="1">
        <v>0</v>
      </c>
      <c r="E1509" s="1">
        <v>0</v>
      </c>
      <c r="F1509" s="1">
        <v>0</v>
      </c>
      <c r="G1509" s="2">
        <f t="shared" si="34"/>
        <v>1124.0396999999998</v>
      </c>
      <c r="H1509" s="2">
        <f t="shared" si="35"/>
        <v>1.0000000002037268E-2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470779.57</v>
      </c>
      <c r="D1510" s="1">
        <v>0</v>
      </c>
      <c r="E1510" s="1">
        <v>0</v>
      </c>
      <c r="F1510" s="1">
        <v>0</v>
      </c>
      <c r="G1510" s="2">
        <f t="shared" si="34"/>
        <v>14594.166670000001</v>
      </c>
      <c r="H1510" s="2">
        <f t="shared" si="35"/>
        <v>0.42999999999301508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69074.310000000056</v>
      </c>
      <c r="D1517" s="1">
        <v>0</v>
      </c>
      <c r="E1517" s="1">
        <v>0</v>
      </c>
      <c r="F1517" s="1">
        <v>0</v>
      </c>
      <c r="G1517" s="2">
        <f t="shared" si="34"/>
        <v>2624.823780000002</v>
      </c>
      <c r="H1517" s="2">
        <f t="shared" si="35"/>
        <v>0.31000000005587935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54.88</v>
      </c>
      <c r="D1518" s="1">
        <v>0</v>
      </c>
      <c r="E1518" s="1">
        <v>0</v>
      </c>
      <c r="F1518" s="1">
        <v>0</v>
      </c>
      <c r="G1518" s="2">
        <f t="shared" si="34"/>
        <v>2.14032</v>
      </c>
      <c r="H1518" s="2">
        <f t="shared" si="35"/>
        <v>0.11999999999999744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54.88</v>
      </c>
      <c r="D1524" s="1">
        <v>0</v>
      </c>
      <c r="E1524" s="1">
        <v>0</v>
      </c>
      <c r="F1524" s="1">
        <v>0</v>
      </c>
      <c r="G1524" s="2">
        <f t="shared" si="34"/>
        <v>2.4696000000000002</v>
      </c>
      <c r="H1524" s="2">
        <f t="shared" si="35"/>
        <v>0.11999999999999744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54.88</v>
      </c>
      <c r="D1530" s="1">
        <v>0</v>
      </c>
      <c r="E1530" s="1">
        <v>0</v>
      </c>
      <c r="F1530" s="1">
        <v>0</v>
      </c>
      <c r="G1530" s="2">
        <f t="shared" si="34"/>
        <v>2.79888</v>
      </c>
      <c r="H1530" s="2">
        <f t="shared" si="35"/>
        <v>0.11999999999999744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54.88</v>
      </c>
      <c r="D1531" s="1">
        <v>0</v>
      </c>
      <c r="E1531" s="1">
        <v>0</v>
      </c>
      <c r="F1531" s="1">
        <v>0</v>
      </c>
      <c r="G1531" s="2">
        <f t="shared" si="34"/>
        <v>2.8537599999999999</v>
      </c>
      <c r="H1531" s="2">
        <f t="shared" si="35"/>
        <v>0.11999999999999744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69019.429999999993</v>
      </c>
      <c r="D1576" s="1">
        <v>0</v>
      </c>
      <c r="E1576" s="1">
        <v>0</v>
      </c>
      <c r="F1576" s="1">
        <v>0</v>
      </c>
      <c r="G1576" s="2">
        <f t="shared" si="34"/>
        <v>6694.8847099999994</v>
      </c>
      <c r="H1576" s="2">
        <f t="shared" si="35"/>
        <v>0.42999999999301508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69019.429999999993</v>
      </c>
      <c r="D1578" s="1">
        <v>0</v>
      </c>
      <c r="E1578" s="1">
        <v>0</v>
      </c>
      <c r="F1578" s="1">
        <v>0</v>
      </c>
      <c r="G1578" s="2">
        <f t="shared" si="34"/>
        <v>6832.9235699999999</v>
      </c>
      <c r="H1578" s="2">
        <f t="shared" si="35"/>
        <v>0.42999999999301508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27861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1168872.44</v>
      </c>
      <c r="I16" s="170">
        <f>'PR-RAS'!E6</f>
        <v>1287337.93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882248.95</v>
      </c>
      <c r="I17" s="170">
        <f>'PR-RAS'!E151</f>
        <v>1032122.4099999999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282968.63000000006</v>
      </c>
      <c r="I18" s="170">
        <f>'PR-RAS'!E645</f>
        <v>74509.849999999977</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4432394.42</v>
      </c>
      <c r="I20" s="173">
        <f>BILANCA!E7</f>
        <v>4719503.12</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481385.26</v>
      </c>
      <c r="I21" s="175">
        <f>BILANCA!E68</f>
        <v>187818.41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134760.01</v>
      </c>
      <c r="I22" s="175">
        <f>BILANCA!E176</f>
        <v>69074.310000000012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4779019.6700000009</v>
      </c>
      <c r="I23" s="177">
        <f>BILANCA!E237</f>
        <v>4838247.2200000007</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248979.13</v>
      </c>
      <c r="I24" s="173">
        <f>'RAS-funkcijski'!E5</f>
        <v>282291.88</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18124.21</v>
      </c>
      <c r="I25" s="175">
        <f>'RAS-funkcijski'!E35</f>
        <v>49857.64</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14247.13</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200615.84</v>
      </c>
      <c r="I27" s="175">
        <f>'RAS-funkcijski'!E114</f>
        <v>288713.04000000004</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1172827.8599999999</v>
      </c>
      <c r="I28" s="179">
        <f>'RAS-funkcijski'!E141</f>
        <v>1496306.9800000002</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5268.69</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5238.4399999999996</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134760.01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69074.310000000056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54.88</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69019.429999999993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25" zoomScaleNormal="100" workbookViewId="0">
      <selection activeCell="E294" sqref="E29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1168872.44</v>
      </c>
      <c r="E6" s="51">
        <f>E7+E44+E50+E82+E106+E124+E133+E139</f>
        <v>1287337.93</v>
      </c>
      <c r="F6" s="52">
        <f t="shared" ref="F6:F131" si="0">IF(D6&lt;&gt;0,IF(E6/D6&gt;=100,"&gt;&gt;100",E6/D6*100),"-")</f>
        <v>110.13502294570313</v>
      </c>
    </row>
    <row r="7" spans="1:25" ht="12.75" customHeight="1" x14ac:dyDescent="0.2">
      <c r="A7" s="53">
        <v>61</v>
      </c>
      <c r="B7" s="294" t="s">
        <v>60</v>
      </c>
      <c r="C7" s="50" t="s">
        <v>61</v>
      </c>
      <c r="D7" s="51">
        <f t="shared" ref="D7:E7" si="1">D8+D17+D23+D29+D37+D40</f>
        <v>256817.11999999997</v>
      </c>
      <c r="E7" s="51">
        <f t="shared" si="1"/>
        <v>343078.42000000004</v>
      </c>
      <c r="F7" s="52">
        <f t="shared" si="0"/>
        <v>133.58860966901275</v>
      </c>
    </row>
    <row r="8" spans="1:25" ht="12.75" customHeight="1" x14ac:dyDescent="0.2">
      <c r="A8" s="53">
        <v>611</v>
      </c>
      <c r="B8" s="85" t="s">
        <v>62</v>
      </c>
      <c r="C8" s="50" t="s">
        <v>63</v>
      </c>
      <c r="D8" s="51">
        <f t="shared" ref="D8:E8" si="2">SUM(D9:D14)-D15-D16</f>
        <v>242210.08</v>
      </c>
      <c r="E8" s="51">
        <f t="shared" si="2"/>
        <v>321033.38000000006</v>
      </c>
      <c r="F8" s="52">
        <f t="shared" si="0"/>
        <v>132.54336070571469</v>
      </c>
    </row>
    <row r="9" spans="1:25" ht="12.75" customHeight="1" x14ac:dyDescent="0.2">
      <c r="A9" s="53">
        <v>6111</v>
      </c>
      <c r="B9" s="85" t="s">
        <v>64</v>
      </c>
      <c r="C9" s="50" t="s">
        <v>65</v>
      </c>
      <c r="D9" s="242">
        <v>216490.51</v>
      </c>
      <c r="E9" s="242">
        <v>322190.2</v>
      </c>
      <c r="F9" s="52">
        <f t="shared" si="0"/>
        <v>148.8241678584433</v>
      </c>
    </row>
    <row r="10" spans="1:25" ht="12.75" customHeight="1" x14ac:dyDescent="0.2">
      <c r="A10" s="53">
        <v>6112</v>
      </c>
      <c r="B10" s="85" t="s">
        <v>66</v>
      </c>
      <c r="C10" s="50" t="s">
        <v>67</v>
      </c>
      <c r="D10" s="242">
        <v>28823.17</v>
      </c>
      <c r="E10" s="242">
        <v>35856.400000000001</v>
      </c>
      <c r="F10" s="52">
        <f t="shared" si="0"/>
        <v>124.40130631016646</v>
      </c>
    </row>
    <row r="11" spans="1:25" ht="12.75" customHeight="1" x14ac:dyDescent="0.2">
      <c r="A11" s="53">
        <v>6113</v>
      </c>
      <c r="B11" s="85" t="s">
        <v>68</v>
      </c>
      <c r="C11" s="50" t="s">
        <v>69</v>
      </c>
      <c r="D11" s="242">
        <v>5738.66</v>
      </c>
      <c r="E11" s="242">
        <v>7845.94</v>
      </c>
      <c r="F11" s="52">
        <f t="shared" si="0"/>
        <v>136.72076756594745</v>
      </c>
    </row>
    <row r="12" spans="1:25" ht="12.75" customHeight="1" x14ac:dyDescent="0.2">
      <c r="A12" s="53">
        <v>6114</v>
      </c>
      <c r="B12" s="85" t="s">
        <v>70</v>
      </c>
      <c r="C12" s="50" t="s">
        <v>71</v>
      </c>
      <c r="D12" s="242">
        <v>799.49</v>
      </c>
      <c r="E12" s="242">
        <v>1725.09</v>
      </c>
      <c r="F12" s="52">
        <f t="shared" si="0"/>
        <v>215.77380580119825</v>
      </c>
    </row>
    <row r="13" spans="1:25" ht="12.75" customHeight="1" x14ac:dyDescent="0.2">
      <c r="A13" s="53">
        <v>6115</v>
      </c>
      <c r="B13" s="85" t="s">
        <v>72</v>
      </c>
      <c r="C13" s="50" t="s">
        <v>73</v>
      </c>
      <c r="D13" s="242">
        <v>31094.09</v>
      </c>
      <c r="E13" s="242">
        <v>14739.04</v>
      </c>
      <c r="F13" s="52">
        <f t="shared" si="0"/>
        <v>47.401419369404287</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40735.839999999997</v>
      </c>
      <c r="E15" s="242">
        <v>61323.29</v>
      </c>
      <c r="F15" s="52">
        <f t="shared" si="0"/>
        <v>150.53891118975332</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10811.08</v>
      </c>
      <c r="E23" s="51">
        <f t="shared" si="4"/>
        <v>17950.810000000001</v>
      </c>
      <c r="F23" s="52">
        <f t="shared" si="0"/>
        <v>166.04085808263375</v>
      </c>
    </row>
    <row r="24" spans="1:6" ht="12.75" customHeight="1" x14ac:dyDescent="0.2">
      <c r="A24" s="53">
        <v>6131</v>
      </c>
      <c r="B24" s="85" t="s">
        <v>94</v>
      </c>
      <c r="C24" s="50" t="s">
        <v>95</v>
      </c>
      <c r="D24" s="242">
        <v>729.16</v>
      </c>
      <c r="E24" s="242">
        <v>642.36</v>
      </c>
      <c r="F24" s="52">
        <f t="shared" si="0"/>
        <v>88.095891162433489</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10081.92</v>
      </c>
      <c r="E27" s="242">
        <v>17308.45</v>
      </c>
      <c r="F27" s="52">
        <f t="shared" si="0"/>
        <v>171.67811289913033</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3795.96</v>
      </c>
      <c r="E29" s="51">
        <f t="shared" si="5"/>
        <v>4094.23</v>
      </c>
      <c r="F29" s="52">
        <f t="shared" si="0"/>
        <v>107.85756435789628</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3795.96</v>
      </c>
      <c r="E31" s="242">
        <v>4094.23</v>
      </c>
      <c r="F31" s="52">
        <f t="shared" si="0"/>
        <v>107.85756435789628</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621845.95000000007</v>
      </c>
      <c r="E50" s="51">
        <f>E51+E54+E59+E62+E65+E68+E71+E74+E77</f>
        <v>668270.01</v>
      </c>
      <c r="F50" s="52">
        <f t="shared" si="0"/>
        <v>107.46552421865896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569798.92000000004</v>
      </c>
      <c r="E59" s="51">
        <f t="shared" si="12"/>
        <v>566340.63</v>
      </c>
      <c r="F59" s="52">
        <f t="shared" si="0"/>
        <v>99.39306834769009</v>
      </c>
    </row>
    <row r="60" spans="1:6" ht="24" x14ac:dyDescent="0.2">
      <c r="A60" s="53">
        <v>6331</v>
      </c>
      <c r="B60" s="86" t="s">
        <v>166</v>
      </c>
      <c r="C60" s="50" t="s">
        <v>167</v>
      </c>
      <c r="D60" s="242">
        <v>387649.9</v>
      </c>
      <c r="E60" s="242">
        <v>475537.6</v>
      </c>
      <c r="F60" s="52">
        <f t="shared" si="0"/>
        <v>122.67192639544082</v>
      </c>
    </row>
    <row r="61" spans="1:6" ht="24" x14ac:dyDescent="0.2">
      <c r="A61" s="53">
        <v>6332</v>
      </c>
      <c r="B61" s="86" t="s">
        <v>168</v>
      </c>
      <c r="C61" s="50" t="s">
        <v>169</v>
      </c>
      <c r="D61" s="242">
        <v>182149.02</v>
      </c>
      <c r="E61" s="242">
        <v>90803.03</v>
      </c>
      <c r="F61" s="52">
        <f t="shared" si="0"/>
        <v>49.850957199769731</v>
      </c>
    </row>
    <row r="62" spans="1:6" ht="12.75" customHeight="1" x14ac:dyDescent="0.2">
      <c r="A62" s="53">
        <v>634</v>
      </c>
      <c r="B62" s="85" t="s">
        <v>170</v>
      </c>
      <c r="C62" s="50" t="s">
        <v>171</v>
      </c>
      <c r="D62" s="51">
        <f t="shared" ref="D62:E62" si="13">SUM(D63:D64)</f>
        <v>4994.28</v>
      </c>
      <c r="E62" s="51">
        <f t="shared" si="13"/>
        <v>51991.6</v>
      </c>
      <c r="F62" s="52">
        <f t="shared" si="0"/>
        <v>1041.0229302321857</v>
      </c>
    </row>
    <row r="63" spans="1:6" ht="12.75" customHeight="1" x14ac:dyDescent="0.2">
      <c r="A63" s="53">
        <v>6341</v>
      </c>
      <c r="B63" s="85" t="s">
        <v>172</v>
      </c>
      <c r="C63" s="50" t="s">
        <v>173</v>
      </c>
      <c r="D63" s="242">
        <v>4994.28</v>
      </c>
      <c r="E63" s="242">
        <v>5991.6</v>
      </c>
      <c r="F63" s="52">
        <f t="shared" si="0"/>
        <v>119.96924481606959</v>
      </c>
    </row>
    <row r="64" spans="1:6" ht="12.75" customHeight="1" x14ac:dyDescent="0.2">
      <c r="A64" s="53">
        <v>6342</v>
      </c>
      <c r="B64" s="85" t="s">
        <v>174</v>
      </c>
      <c r="C64" s="50" t="s">
        <v>175</v>
      </c>
      <c r="D64" s="242">
        <v>0</v>
      </c>
      <c r="E64" s="242">
        <v>46000</v>
      </c>
      <c r="F64" s="52" t="str">
        <f t="shared" si="0"/>
        <v>-</v>
      </c>
    </row>
    <row r="65" spans="1:6" ht="12.75" customHeight="1" x14ac:dyDescent="0.2">
      <c r="A65" s="53">
        <v>635</v>
      </c>
      <c r="B65" s="85" t="s">
        <v>176</v>
      </c>
      <c r="C65" s="50" t="s">
        <v>177</v>
      </c>
      <c r="D65" s="51">
        <f t="shared" ref="D65:E65" si="14">SUM(D66:D67)</f>
        <v>11244.61</v>
      </c>
      <c r="E65" s="51">
        <f t="shared" si="14"/>
        <v>10902.25</v>
      </c>
      <c r="F65" s="52">
        <f t="shared" si="0"/>
        <v>96.955341270172994</v>
      </c>
    </row>
    <row r="66" spans="1:6" ht="12.75" customHeight="1" x14ac:dyDescent="0.2">
      <c r="A66" s="53">
        <v>6351</v>
      </c>
      <c r="B66" s="85" t="s">
        <v>178</v>
      </c>
      <c r="C66" s="50" t="s">
        <v>179</v>
      </c>
      <c r="D66" s="242">
        <v>11244.61</v>
      </c>
      <c r="E66" s="242">
        <v>10902.25</v>
      </c>
      <c r="F66" s="52">
        <f t="shared" si="0"/>
        <v>96.955341270172994</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172.8</v>
      </c>
      <c r="E68" s="51">
        <f t="shared" si="15"/>
        <v>432</v>
      </c>
      <c r="F68" s="52">
        <f t="shared" si="0"/>
        <v>250</v>
      </c>
    </row>
    <row r="69" spans="1:6" ht="12.75" customHeight="1" x14ac:dyDescent="0.2">
      <c r="A69" s="53" t="s">
        <v>184</v>
      </c>
      <c r="B69" s="85" t="s">
        <v>185</v>
      </c>
      <c r="C69" s="50" t="s">
        <v>184</v>
      </c>
      <c r="D69" s="242">
        <v>172.8</v>
      </c>
      <c r="E69" s="242">
        <v>432</v>
      </c>
      <c r="F69" s="52">
        <f t="shared" si="0"/>
        <v>250</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35635.339999999997</v>
      </c>
      <c r="E74" s="51">
        <f t="shared" si="17"/>
        <v>38603.53</v>
      </c>
      <c r="F74" s="52">
        <f t="shared" si="0"/>
        <v>108.32934384798911</v>
      </c>
    </row>
    <row r="75" spans="1:6" ht="12.75" customHeight="1" x14ac:dyDescent="0.2">
      <c r="A75" s="53" t="s">
        <v>196</v>
      </c>
      <c r="B75" s="85" t="s">
        <v>197</v>
      </c>
      <c r="C75" s="50" t="s">
        <v>196</v>
      </c>
      <c r="D75" s="242">
        <v>33763.769999999997</v>
      </c>
      <c r="E75" s="242">
        <v>36296.239999999998</v>
      </c>
      <c r="F75" s="52">
        <f t="shared" si="0"/>
        <v>107.50055458854268</v>
      </c>
    </row>
    <row r="76" spans="1:6" ht="12.75" customHeight="1" x14ac:dyDescent="0.2">
      <c r="A76" s="53" t="s">
        <v>198</v>
      </c>
      <c r="B76" s="85" t="s">
        <v>199</v>
      </c>
      <c r="C76" s="50" t="s">
        <v>198</v>
      </c>
      <c r="D76" s="242">
        <v>1871.57</v>
      </c>
      <c r="E76" s="242">
        <v>2307.29</v>
      </c>
      <c r="F76" s="52">
        <f t="shared" si="0"/>
        <v>123.28098868864107</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179649.88999999998</v>
      </c>
      <c r="E82" s="51">
        <f t="shared" si="19"/>
        <v>165747.83000000002</v>
      </c>
      <c r="F82" s="52">
        <f t="shared" si="0"/>
        <v>92.261581679788407</v>
      </c>
    </row>
    <row r="83" spans="1:6" ht="12.75" customHeight="1" x14ac:dyDescent="0.2">
      <c r="A83" s="53">
        <v>641</v>
      </c>
      <c r="B83" s="85" t="s">
        <v>212</v>
      </c>
      <c r="C83" s="50" t="s">
        <v>213</v>
      </c>
      <c r="D83" s="51">
        <f t="shared" ref="D83:E83" si="20">SUM(D84:D90)</f>
        <v>64.83</v>
      </c>
      <c r="E83" s="51">
        <f t="shared" si="20"/>
        <v>118.06</v>
      </c>
      <c r="F83" s="52">
        <f t="shared" si="0"/>
        <v>182.10704920561469</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0.71</v>
      </c>
      <c r="E85" s="242">
        <v>0</v>
      </c>
      <c r="F85" s="52">
        <f t="shared" si="0"/>
        <v>0</v>
      </c>
    </row>
    <row r="86" spans="1:6" ht="12.75" customHeight="1" x14ac:dyDescent="0.2">
      <c r="A86" s="53">
        <v>6414</v>
      </c>
      <c r="B86" s="85" t="s">
        <v>218</v>
      </c>
      <c r="C86" s="50" t="s">
        <v>219</v>
      </c>
      <c r="D86" s="242">
        <v>64.12</v>
      </c>
      <c r="E86" s="242">
        <v>118.06</v>
      </c>
      <c r="F86" s="52">
        <f t="shared" si="0"/>
        <v>184.12351840299436</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179585.06</v>
      </c>
      <c r="E91" s="51">
        <f t="shared" si="21"/>
        <v>165629.77000000002</v>
      </c>
      <c r="F91" s="52">
        <f t="shared" si="0"/>
        <v>92.2291475694025</v>
      </c>
    </row>
    <row r="92" spans="1:6" ht="12.75" customHeight="1" x14ac:dyDescent="0.2">
      <c r="A92" s="53">
        <v>6421</v>
      </c>
      <c r="B92" s="85" t="s">
        <v>230</v>
      </c>
      <c r="C92" s="50" t="s">
        <v>231</v>
      </c>
      <c r="D92" s="242">
        <v>1911.89</v>
      </c>
      <c r="E92" s="242">
        <v>1911.89</v>
      </c>
      <c r="F92" s="52">
        <f t="shared" si="0"/>
        <v>100</v>
      </c>
    </row>
    <row r="93" spans="1:6" ht="12.75" customHeight="1" x14ac:dyDescent="0.2">
      <c r="A93" s="53">
        <v>6422</v>
      </c>
      <c r="B93" s="85" t="s">
        <v>232</v>
      </c>
      <c r="C93" s="50" t="s">
        <v>233</v>
      </c>
      <c r="D93" s="242">
        <v>23830.74</v>
      </c>
      <c r="E93" s="242">
        <v>18114.93</v>
      </c>
      <c r="F93" s="52">
        <f t="shared" si="0"/>
        <v>76.014970580015557</v>
      </c>
    </row>
    <row r="94" spans="1:6" ht="12.75" customHeight="1" x14ac:dyDescent="0.2">
      <c r="A94" s="53">
        <v>6423</v>
      </c>
      <c r="B94" s="85" t="s">
        <v>234</v>
      </c>
      <c r="C94" s="50" t="s">
        <v>235</v>
      </c>
      <c r="D94" s="242">
        <v>153743.31</v>
      </c>
      <c r="E94" s="242">
        <v>145602.95000000001</v>
      </c>
      <c r="F94" s="52">
        <f t="shared" si="0"/>
        <v>94.705226523352465</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99.12</v>
      </c>
      <c r="E97" s="242">
        <v>0</v>
      </c>
      <c r="F97" s="52">
        <f t="shared" si="0"/>
        <v>0</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105344.22000000002</v>
      </c>
      <c r="E106" s="51">
        <f t="shared" si="23"/>
        <v>109651.90999999999</v>
      </c>
      <c r="F106" s="52">
        <f t="shared" si="0"/>
        <v>104.08915648148516</v>
      </c>
    </row>
    <row r="107" spans="1:6" ht="12.75" customHeight="1" x14ac:dyDescent="0.2">
      <c r="A107" s="53">
        <v>651</v>
      </c>
      <c r="B107" s="85" t="s">
        <v>260</v>
      </c>
      <c r="C107" s="50" t="s">
        <v>261</v>
      </c>
      <c r="D107" s="51">
        <f t="shared" ref="D107:E107" si="24">SUM(D108:D111)</f>
        <v>14120.820000000002</v>
      </c>
      <c r="E107" s="51">
        <f t="shared" si="24"/>
        <v>11804.5</v>
      </c>
      <c r="F107" s="52">
        <f t="shared" si="0"/>
        <v>83.596420037929803</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13769.12</v>
      </c>
      <c r="E109" s="242">
        <v>11572.26</v>
      </c>
      <c r="F109" s="52">
        <f t="shared" si="0"/>
        <v>84.045022485097093</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351.7</v>
      </c>
      <c r="E111" s="242">
        <v>232.24</v>
      </c>
      <c r="F111" s="52">
        <f t="shared" si="0"/>
        <v>66.033551322149563</v>
      </c>
    </row>
    <row r="112" spans="1:6" ht="12.75" customHeight="1" x14ac:dyDescent="0.2">
      <c r="A112" s="53">
        <v>652</v>
      </c>
      <c r="B112" s="85" t="s">
        <v>270</v>
      </c>
      <c r="C112" s="50" t="s">
        <v>271</v>
      </c>
      <c r="D112" s="51">
        <f t="shared" ref="D112:E112" si="25">SUM(D113:D119)</f>
        <v>75294.790000000008</v>
      </c>
      <c r="E112" s="51">
        <f t="shared" si="25"/>
        <v>78883.399999999994</v>
      </c>
      <c r="F112" s="52">
        <f t="shared" si="0"/>
        <v>104.76608009664412</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12.55</v>
      </c>
      <c r="E114" s="242">
        <v>148.38999999999999</v>
      </c>
      <c r="F114" s="52">
        <f t="shared" si="0"/>
        <v>1182.3904382470118</v>
      </c>
    </row>
    <row r="115" spans="1:6" ht="12.75" customHeight="1" x14ac:dyDescent="0.2">
      <c r="A115" s="53">
        <v>6524</v>
      </c>
      <c r="B115" s="85" t="s">
        <v>276</v>
      </c>
      <c r="C115" s="50" t="s">
        <v>277</v>
      </c>
      <c r="D115" s="242">
        <v>53382.27</v>
      </c>
      <c r="E115" s="242">
        <v>49079.06</v>
      </c>
      <c r="F115" s="52">
        <f t="shared" si="0"/>
        <v>91.938877833407986</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21899.97</v>
      </c>
      <c r="E117" s="242">
        <v>29655.95</v>
      </c>
      <c r="F117" s="52">
        <f t="shared" si="0"/>
        <v>135.41548230431366</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15928.61</v>
      </c>
      <c r="E120" s="51">
        <f t="shared" si="26"/>
        <v>18964.009999999998</v>
      </c>
      <c r="F120" s="52">
        <f t="shared" si="0"/>
        <v>119.05627672471107</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15928.61</v>
      </c>
      <c r="E122" s="242">
        <v>18964.009999999998</v>
      </c>
      <c r="F122" s="52">
        <f t="shared" si="0"/>
        <v>119.05627672471107</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589.76</v>
      </c>
      <c r="F124" s="52" t="str">
        <f t="shared" si="0"/>
        <v>-</v>
      </c>
    </row>
    <row r="125" spans="1:6" ht="12.75" customHeight="1" x14ac:dyDescent="0.2">
      <c r="A125" s="53">
        <v>661</v>
      </c>
      <c r="B125" s="86" t="s">
        <v>296</v>
      </c>
      <c r="C125" s="50" t="s">
        <v>297</v>
      </c>
      <c r="D125" s="51">
        <f t="shared" ref="D125:E125" si="28">SUM(D126:D127)</f>
        <v>0</v>
      </c>
      <c r="E125" s="51">
        <f t="shared" si="28"/>
        <v>589.76</v>
      </c>
      <c r="F125" s="52" t="str">
        <f t="shared" si="0"/>
        <v>-</v>
      </c>
    </row>
    <row r="126" spans="1:6" ht="12.75" customHeight="1" x14ac:dyDescent="0.2">
      <c r="A126" s="53">
        <v>6614</v>
      </c>
      <c r="B126" s="86" t="s">
        <v>298</v>
      </c>
      <c r="C126" s="50" t="s">
        <v>299</v>
      </c>
      <c r="D126" s="242">
        <v>0</v>
      </c>
      <c r="E126" s="242">
        <v>589.76</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5215.26</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5215.26</v>
      </c>
      <c r="E150" s="242">
        <v>0</v>
      </c>
      <c r="F150" s="52">
        <f t="shared" si="31"/>
        <v>0</v>
      </c>
    </row>
    <row r="151" spans="1:6" ht="12.75" customHeight="1" x14ac:dyDescent="0.2">
      <c r="A151" s="53">
        <v>3</v>
      </c>
      <c r="B151" s="85" t="s">
        <v>348</v>
      </c>
      <c r="C151" s="50" t="s">
        <v>56</v>
      </c>
      <c r="D151" s="51">
        <f t="shared" ref="D151:E151" si="35">D152+D163+D196+D215+D224+D252+D263</f>
        <v>882248.95</v>
      </c>
      <c r="E151" s="51">
        <f t="shared" si="35"/>
        <v>1032122.4099999999</v>
      </c>
      <c r="F151" s="52">
        <f t="shared" si="31"/>
        <v>116.98766090908921</v>
      </c>
    </row>
    <row r="152" spans="1:6" ht="12.75" customHeight="1" x14ac:dyDescent="0.2">
      <c r="A152" s="53">
        <v>31</v>
      </c>
      <c r="B152" s="85" t="s">
        <v>349</v>
      </c>
      <c r="C152" s="50" t="s">
        <v>350</v>
      </c>
      <c r="D152" s="51">
        <f t="shared" ref="D152:E152" si="36">D153+D158+D159</f>
        <v>295945.63</v>
      </c>
      <c r="E152" s="51">
        <f t="shared" si="36"/>
        <v>403862.67000000004</v>
      </c>
      <c r="F152" s="52">
        <f t="shared" si="31"/>
        <v>136.46515746828229</v>
      </c>
    </row>
    <row r="153" spans="1:6" ht="12.75" customHeight="1" x14ac:dyDescent="0.2">
      <c r="A153" s="53">
        <v>311</v>
      </c>
      <c r="B153" s="85" t="s">
        <v>351</v>
      </c>
      <c r="C153" s="50" t="s">
        <v>352</v>
      </c>
      <c r="D153" s="51">
        <f t="shared" ref="D153:E153" si="37">SUM(D154:D157)</f>
        <v>242229.94</v>
      </c>
      <c r="E153" s="51">
        <f t="shared" si="37"/>
        <v>332485.88</v>
      </c>
      <c r="F153" s="52">
        <f t="shared" si="31"/>
        <v>137.26043939902721</v>
      </c>
    </row>
    <row r="154" spans="1:6" ht="12.75" customHeight="1" x14ac:dyDescent="0.2">
      <c r="A154" s="53">
        <v>3111</v>
      </c>
      <c r="B154" s="85" t="s">
        <v>353</v>
      </c>
      <c r="C154" s="50" t="s">
        <v>354</v>
      </c>
      <c r="D154" s="242">
        <v>242229.94</v>
      </c>
      <c r="E154" s="242">
        <v>332485.88</v>
      </c>
      <c r="F154" s="52">
        <f t="shared" si="31"/>
        <v>137.26043939902721</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13747.37</v>
      </c>
      <c r="E158" s="242">
        <v>16516.57</v>
      </c>
      <c r="F158" s="52">
        <f t="shared" si="31"/>
        <v>120.14348926376461</v>
      </c>
    </row>
    <row r="159" spans="1:6" ht="12.75" customHeight="1" x14ac:dyDescent="0.2">
      <c r="A159" s="53">
        <v>313</v>
      </c>
      <c r="B159" s="85" t="s">
        <v>363</v>
      </c>
      <c r="C159" s="50" t="s">
        <v>364</v>
      </c>
      <c r="D159" s="51">
        <f t="shared" ref="D159:E159" si="38">SUM(D160:D162)</f>
        <v>39968.32</v>
      </c>
      <c r="E159" s="51">
        <f t="shared" si="38"/>
        <v>54860.22</v>
      </c>
      <c r="F159" s="52">
        <f t="shared" si="31"/>
        <v>137.25925933339204</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39968.32</v>
      </c>
      <c r="E161" s="242">
        <v>54860.22</v>
      </c>
      <c r="F161" s="52">
        <f t="shared" si="31"/>
        <v>137.25925933339204</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404269.61</v>
      </c>
      <c r="E163" s="51">
        <f t="shared" si="39"/>
        <v>374662.44999999995</v>
      </c>
      <c r="F163" s="52">
        <f t="shared" si="31"/>
        <v>92.676382476535892</v>
      </c>
    </row>
    <row r="164" spans="1:6" ht="12.75" customHeight="1" x14ac:dyDescent="0.2">
      <c r="A164" s="53">
        <v>321</v>
      </c>
      <c r="B164" s="85" t="s">
        <v>372</v>
      </c>
      <c r="C164" s="50" t="s">
        <v>373</v>
      </c>
      <c r="D164" s="51">
        <f t="shared" ref="D164:E164" si="40">SUM(D165:D168)</f>
        <v>13290.87</v>
      </c>
      <c r="E164" s="51">
        <f t="shared" si="40"/>
        <v>15896.39</v>
      </c>
      <c r="F164" s="52">
        <f t="shared" si="31"/>
        <v>119.60383330812805</v>
      </c>
    </row>
    <row r="165" spans="1:6" ht="12.75" customHeight="1" x14ac:dyDescent="0.2">
      <c r="A165" s="53">
        <v>3211</v>
      </c>
      <c r="B165" s="85" t="s">
        <v>374</v>
      </c>
      <c r="C165" s="50" t="s">
        <v>375</v>
      </c>
      <c r="D165" s="242">
        <v>409.28</v>
      </c>
      <c r="E165" s="242">
        <v>896.08</v>
      </c>
      <c r="F165" s="52">
        <f t="shared" si="31"/>
        <v>218.94057857701333</v>
      </c>
    </row>
    <row r="166" spans="1:6" ht="12.75" customHeight="1" x14ac:dyDescent="0.2">
      <c r="A166" s="53">
        <v>3212</v>
      </c>
      <c r="B166" s="85" t="s">
        <v>376</v>
      </c>
      <c r="C166" s="50" t="s">
        <v>377</v>
      </c>
      <c r="D166" s="242">
        <v>10482.49</v>
      </c>
      <c r="E166" s="242">
        <v>12368.54</v>
      </c>
      <c r="F166" s="52">
        <f t="shared" si="31"/>
        <v>117.99238539698106</v>
      </c>
    </row>
    <row r="167" spans="1:6" ht="12.75" customHeight="1" x14ac:dyDescent="0.2">
      <c r="A167" s="53">
        <v>3213</v>
      </c>
      <c r="B167" s="85" t="s">
        <v>378</v>
      </c>
      <c r="C167" s="50" t="s">
        <v>379</v>
      </c>
      <c r="D167" s="242">
        <v>996.94</v>
      </c>
      <c r="E167" s="242">
        <v>441.47</v>
      </c>
      <c r="F167" s="52">
        <f t="shared" si="31"/>
        <v>44.282504463658796</v>
      </c>
    </row>
    <row r="168" spans="1:6" ht="12.75" customHeight="1" x14ac:dyDescent="0.2">
      <c r="A168" s="53">
        <v>3214</v>
      </c>
      <c r="B168" s="85" t="s">
        <v>380</v>
      </c>
      <c r="C168" s="50" t="s">
        <v>381</v>
      </c>
      <c r="D168" s="242">
        <v>1402.16</v>
      </c>
      <c r="E168" s="242">
        <v>2190.3000000000002</v>
      </c>
      <c r="F168" s="52">
        <f t="shared" si="31"/>
        <v>156.20899184115936</v>
      </c>
    </row>
    <row r="169" spans="1:6" ht="12.75" customHeight="1" x14ac:dyDescent="0.2">
      <c r="A169" s="53">
        <v>322</v>
      </c>
      <c r="B169" s="85" t="s">
        <v>382</v>
      </c>
      <c r="C169" s="50" t="s">
        <v>383</v>
      </c>
      <c r="D169" s="51">
        <f t="shared" ref="D169:E169" si="41">SUM(D170:D176)</f>
        <v>81399.349999999991</v>
      </c>
      <c r="E169" s="51">
        <f t="shared" si="41"/>
        <v>104938.16</v>
      </c>
      <c r="F169" s="52">
        <f t="shared" si="31"/>
        <v>128.9176879176554</v>
      </c>
    </row>
    <row r="170" spans="1:6" ht="12.75" customHeight="1" x14ac:dyDescent="0.2">
      <c r="A170" s="53">
        <v>3221</v>
      </c>
      <c r="B170" s="85" t="s">
        <v>384</v>
      </c>
      <c r="C170" s="50" t="s">
        <v>385</v>
      </c>
      <c r="D170" s="242">
        <v>8056</v>
      </c>
      <c r="E170" s="242">
        <v>7498.36</v>
      </c>
      <c r="F170" s="52">
        <f t="shared" si="31"/>
        <v>93.077954319761673</v>
      </c>
    </row>
    <row r="171" spans="1:6" ht="12.75" customHeight="1" x14ac:dyDescent="0.2">
      <c r="A171" s="53">
        <v>3222</v>
      </c>
      <c r="B171" s="85" t="s">
        <v>386</v>
      </c>
      <c r="C171" s="50" t="s">
        <v>387</v>
      </c>
      <c r="D171" s="242">
        <v>13422.66</v>
      </c>
      <c r="E171" s="242">
        <v>16357.12</v>
      </c>
      <c r="F171" s="52">
        <f t="shared" si="31"/>
        <v>121.86198562728998</v>
      </c>
    </row>
    <row r="172" spans="1:6" ht="12.75" customHeight="1" x14ac:dyDescent="0.2">
      <c r="A172" s="53">
        <v>3223</v>
      </c>
      <c r="B172" s="85" t="s">
        <v>388</v>
      </c>
      <c r="C172" s="50" t="s">
        <v>389</v>
      </c>
      <c r="D172" s="242">
        <v>41422.25</v>
      </c>
      <c r="E172" s="242">
        <v>36147.15</v>
      </c>
      <c r="F172" s="52">
        <f t="shared" si="31"/>
        <v>87.265056823325622</v>
      </c>
    </row>
    <row r="173" spans="1:6" ht="12.75" customHeight="1" x14ac:dyDescent="0.2">
      <c r="A173" s="53">
        <v>3224</v>
      </c>
      <c r="B173" s="85" t="s">
        <v>390</v>
      </c>
      <c r="C173" s="50" t="s">
        <v>391</v>
      </c>
      <c r="D173" s="242">
        <v>16091.39</v>
      </c>
      <c r="E173" s="242">
        <v>25331.87</v>
      </c>
      <c r="F173" s="52">
        <f t="shared" si="31"/>
        <v>157.42499560323876</v>
      </c>
    </row>
    <row r="174" spans="1:6" ht="12.75" customHeight="1" x14ac:dyDescent="0.2">
      <c r="A174" s="53">
        <v>3225</v>
      </c>
      <c r="B174" s="85" t="s">
        <v>392</v>
      </c>
      <c r="C174" s="50" t="s">
        <v>393</v>
      </c>
      <c r="D174" s="242">
        <v>1798.87</v>
      </c>
      <c r="E174" s="242">
        <v>18331.02</v>
      </c>
      <c r="F174" s="52">
        <f t="shared" si="31"/>
        <v>1019.0297242157577</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608.17999999999995</v>
      </c>
      <c r="E176" s="242">
        <v>1272.6400000000001</v>
      </c>
      <c r="F176" s="52">
        <f t="shared" si="31"/>
        <v>209.25383932388439</v>
      </c>
    </row>
    <row r="177" spans="1:6" ht="12.75" customHeight="1" x14ac:dyDescent="0.2">
      <c r="A177" s="53">
        <v>323</v>
      </c>
      <c r="B177" s="85" t="s">
        <v>398</v>
      </c>
      <c r="C177" s="50" t="s">
        <v>399</v>
      </c>
      <c r="D177" s="51">
        <f t="shared" ref="D177:E177" si="42">SUM(D178:D186)</f>
        <v>278970.51</v>
      </c>
      <c r="E177" s="51">
        <f t="shared" si="42"/>
        <v>219451.47999999998</v>
      </c>
      <c r="F177" s="52">
        <f t="shared" si="31"/>
        <v>78.66475922490875</v>
      </c>
    </row>
    <row r="178" spans="1:6" ht="12.75" customHeight="1" x14ac:dyDescent="0.2">
      <c r="A178" s="53">
        <v>3231</v>
      </c>
      <c r="B178" s="85" t="s">
        <v>400</v>
      </c>
      <c r="C178" s="50" t="s">
        <v>401</v>
      </c>
      <c r="D178" s="242">
        <v>3694</v>
      </c>
      <c r="E178" s="242">
        <v>4206.6400000000003</v>
      </c>
      <c r="F178" s="52">
        <f t="shared" si="31"/>
        <v>113.87763941526801</v>
      </c>
    </row>
    <row r="179" spans="1:6" ht="12.75" customHeight="1" x14ac:dyDescent="0.2">
      <c r="A179" s="53">
        <v>3232</v>
      </c>
      <c r="B179" s="85" t="s">
        <v>402</v>
      </c>
      <c r="C179" s="50" t="s">
        <v>403</v>
      </c>
      <c r="D179" s="242">
        <v>203139.68</v>
      </c>
      <c r="E179" s="242">
        <v>129294.73</v>
      </c>
      <c r="F179" s="52">
        <f t="shared" si="31"/>
        <v>63.648190250176626</v>
      </c>
    </row>
    <row r="180" spans="1:6" ht="12.75" customHeight="1" x14ac:dyDescent="0.2">
      <c r="A180" s="53">
        <v>3233</v>
      </c>
      <c r="B180" s="85" t="s">
        <v>404</v>
      </c>
      <c r="C180" s="50" t="s">
        <v>405</v>
      </c>
      <c r="D180" s="242">
        <v>7007.09</v>
      </c>
      <c r="E180" s="242">
        <v>7734.29</v>
      </c>
      <c r="F180" s="52">
        <f t="shared" si="31"/>
        <v>110.37805993643582</v>
      </c>
    </row>
    <row r="181" spans="1:6" ht="12.75" customHeight="1" x14ac:dyDescent="0.2">
      <c r="A181" s="53">
        <v>3234</v>
      </c>
      <c r="B181" s="85" t="s">
        <v>406</v>
      </c>
      <c r="C181" s="50" t="s">
        <v>407</v>
      </c>
      <c r="D181" s="242">
        <v>25173.279999999999</v>
      </c>
      <c r="E181" s="242">
        <v>28796.49</v>
      </c>
      <c r="F181" s="52">
        <f t="shared" si="31"/>
        <v>114.39307869296333</v>
      </c>
    </row>
    <row r="182" spans="1:6" ht="12.75" customHeight="1" x14ac:dyDescent="0.2">
      <c r="A182" s="53">
        <v>3235</v>
      </c>
      <c r="B182" s="85" t="s">
        <v>408</v>
      </c>
      <c r="C182" s="50" t="s">
        <v>409</v>
      </c>
      <c r="D182" s="242">
        <v>5421.07</v>
      </c>
      <c r="E182" s="242">
        <v>3453.49</v>
      </c>
      <c r="F182" s="52">
        <f t="shared" si="31"/>
        <v>63.704951236564</v>
      </c>
    </row>
    <row r="183" spans="1:6" ht="12.75" customHeight="1" x14ac:dyDescent="0.2">
      <c r="A183" s="53">
        <v>3236</v>
      </c>
      <c r="B183" s="85" t="s">
        <v>410</v>
      </c>
      <c r="C183" s="50" t="s">
        <v>411</v>
      </c>
      <c r="D183" s="242">
        <v>6029.85</v>
      </c>
      <c r="E183" s="242">
        <v>6985.71</v>
      </c>
      <c r="F183" s="52">
        <f t="shared" si="31"/>
        <v>115.85213562526431</v>
      </c>
    </row>
    <row r="184" spans="1:6" ht="12.75" customHeight="1" x14ac:dyDescent="0.2">
      <c r="A184" s="53">
        <v>3237</v>
      </c>
      <c r="B184" s="85" t="s">
        <v>412</v>
      </c>
      <c r="C184" s="50" t="s">
        <v>413</v>
      </c>
      <c r="D184" s="242">
        <v>18828.93</v>
      </c>
      <c r="E184" s="242">
        <v>21756.92</v>
      </c>
      <c r="F184" s="52">
        <f t="shared" si="31"/>
        <v>115.55048534356438</v>
      </c>
    </row>
    <row r="185" spans="1:6" ht="12.75" customHeight="1" x14ac:dyDescent="0.2">
      <c r="A185" s="53">
        <v>3238</v>
      </c>
      <c r="B185" s="85" t="s">
        <v>414</v>
      </c>
      <c r="C185" s="50" t="s">
        <v>415</v>
      </c>
      <c r="D185" s="242">
        <v>5921.24</v>
      </c>
      <c r="E185" s="242">
        <v>11715.04</v>
      </c>
      <c r="F185" s="52">
        <f t="shared" si="31"/>
        <v>197.84774810681549</v>
      </c>
    </row>
    <row r="186" spans="1:6" ht="12.75" customHeight="1" x14ac:dyDescent="0.2">
      <c r="A186" s="53">
        <v>3239</v>
      </c>
      <c r="B186" s="85" t="s">
        <v>416</v>
      </c>
      <c r="C186" s="50" t="s">
        <v>417</v>
      </c>
      <c r="D186" s="242">
        <v>3755.37</v>
      </c>
      <c r="E186" s="242">
        <v>5508.17</v>
      </c>
      <c r="F186" s="52">
        <f t="shared" si="31"/>
        <v>146.67449545584057</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30608.880000000001</v>
      </c>
      <c r="E188" s="51">
        <f t="shared" si="43"/>
        <v>34376.420000000006</v>
      </c>
      <c r="F188" s="52">
        <f t="shared" si="31"/>
        <v>112.30865030017434</v>
      </c>
    </row>
    <row r="189" spans="1:6" ht="12.75" customHeight="1" x14ac:dyDescent="0.2">
      <c r="A189" s="53">
        <v>3291</v>
      </c>
      <c r="B189" s="232" t="s">
        <v>422</v>
      </c>
      <c r="C189" s="50" t="s">
        <v>423</v>
      </c>
      <c r="D189" s="242">
        <v>5244.87</v>
      </c>
      <c r="E189" s="242">
        <v>5954.37</v>
      </c>
      <c r="F189" s="52">
        <f t="shared" si="31"/>
        <v>113.52750401821208</v>
      </c>
    </row>
    <row r="190" spans="1:6" ht="12.75" customHeight="1" x14ac:dyDescent="0.2">
      <c r="A190" s="53">
        <v>3292</v>
      </c>
      <c r="B190" s="85" t="s">
        <v>424</v>
      </c>
      <c r="C190" s="50" t="s">
        <v>425</v>
      </c>
      <c r="D190" s="242">
        <v>1331.16</v>
      </c>
      <c r="E190" s="242">
        <v>1719.93</v>
      </c>
      <c r="F190" s="52">
        <f t="shared" si="31"/>
        <v>129.20535472820697</v>
      </c>
    </row>
    <row r="191" spans="1:6" ht="12.75" customHeight="1" x14ac:dyDescent="0.2">
      <c r="A191" s="53">
        <v>3293</v>
      </c>
      <c r="B191" s="85" t="s">
        <v>426</v>
      </c>
      <c r="C191" s="50" t="s">
        <v>427</v>
      </c>
      <c r="D191" s="242">
        <v>15750.12</v>
      </c>
      <c r="E191" s="242">
        <v>16789.63</v>
      </c>
      <c r="F191" s="52">
        <f t="shared" si="31"/>
        <v>106.60001320624859</v>
      </c>
    </row>
    <row r="192" spans="1:6" ht="12.75" customHeight="1" x14ac:dyDescent="0.2">
      <c r="A192" s="53">
        <v>3294</v>
      </c>
      <c r="B192" s="85" t="s">
        <v>428</v>
      </c>
      <c r="C192" s="50" t="s">
        <v>429</v>
      </c>
      <c r="D192" s="242">
        <v>4790.8599999999997</v>
      </c>
      <c r="E192" s="242">
        <v>6434.36</v>
      </c>
      <c r="F192" s="52">
        <f t="shared" si="31"/>
        <v>134.30490559106298</v>
      </c>
    </row>
    <row r="193" spans="1:6" ht="12.75" customHeight="1" x14ac:dyDescent="0.2">
      <c r="A193" s="53">
        <v>3295</v>
      </c>
      <c r="B193" s="85" t="s">
        <v>430</v>
      </c>
      <c r="C193" s="50" t="s">
        <v>431</v>
      </c>
      <c r="D193" s="242">
        <v>2490.25</v>
      </c>
      <c r="E193" s="242">
        <v>2313.69</v>
      </c>
      <c r="F193" s="52">
        <f t="shared" si="31"/>
        <v>92.909948800321246</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1001.62</v>
      </c>
      <c r="E195" s="242">
        <v>1164.44</v>
      </c>
      <c r="F195" s="52">
        <f t="shared" si="31"/>
        <v>116.25566582136939</v>
      </c>
    </row>
    <row r="196" spans="1:6" ht="12.75" customHeight="1" x14ac:dyDescent="0.2">
      <c r="A196" s="53">
        <v>34</v>
      </c>
      <c r="B196" s="232" t="s">
        <v>436</v>
      </c>
      <c r="C196" s="50" t="s">
        <v>437</v>
      </c>
      <c r="D196" s="51">
        <f t="shared" ref="D196:E196" si="44">D197+D202+D210</f>
        <v>3097.7799999999997</v>
      </c>
      <c r="E196" s="51">
        <f t="shared" si="44"/>
        <v>3705.61</v>
      </c>
      <c r="F196" s="52">
        <f t="shared" si="31"/>
        <v>119.62147085977702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3097.7799999999997</v>
      </c>
      <c r="E210" s="51">
        <f t="shared" si="47"/>
        <v>3705.61</v>
      </c>
      <c r="F210" s="52">
        <f t="shared" si="31"/>
        <v>119.62147085977702</v>
      </c>
    </row>
    <row r="211" spans="1:6" ht="12.75" customHeight="1" x14ac:dyDescent="0.2">
      <c r="A211" s="53">
        <v>3431</v>
      </c>
      <c r="B211" s="232" t="s">
        <v>466</v>
      </c>
      <c r="C211" s="50" t="s">
        <v>467</v>
      </c>
      <c r="D211" s="242">
        <v>2863.89</v>
      </c>
      <c r="E211" s="242">
        <v>3059.07</v>
      </c>
      <c r="F211" s="52">
        <f t="shared" si="31"/>
        <v>106.81520589128775</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15.6</v>
      </c>
      <c r="E213" s="242">
        <v>0.11</v>
      </c>
      <c r="F213" s="52">
        <f t="shared" si="31"/>
        <v>0.70512820512820518</v>
      </c>
    </row>
    <row r="214" spans="1:6" ht="12.75" customHeight="1" x14ac:dyDescent="0.2">
      <c r="A214" s="53">
        <v>3434</v>
      </c>
      <c r="B214" s="85" t="s">
        <v>472</v>
      </c>
      <c r="C214" s="50" t="s">
        <v>473</v>
      </c>
      <c r="D214" s="242">
        <v>218.29</v>
      </c>
      <c r="E214" s="242">
        <v>646.42999999999995</v>
      </c>
      <c r="F214" s="52">
        <f t="shared" si="31"/>
        <v>296.13358376471666</v>
      </c>
    </row>
    <row r="215" spans="1:6" ht="12.75" customHeight="1" x14ac:dyDescent="0.2">
      <c r="A215" s="53">
        <v>35</v>
      </c>
      <c r="B215" s="85" t="s">
        <v>474</v>
      </c>
      <c r="C215" s="50" t="s">
        <v>475</v>
      </c>
      <c r="D215" s="51">
        <f t="shared" ref="D215:E215" si="48">D216+D219+D223</f>
        <v>15071.61</v>
      </c>
      <c r="E215" s="51">
        <f t="shared" si="48"/>
        <v>22816.78</v>
      </c>
      <c r="F215" s="52">
        <f t="shared" si="31"/>
        <v>151.38913493647991</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15071.61</v>
      </c>
      <c r="E219" s="51">
        <f t="shared" si="50"/>
        <v>22816.78</v>
      </c>
      <c r="F219" s="52">
        <f t="shared" si="31"/>
        <v>151.38913493647991</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15071.61</v>
      </c>
      <c r="E222" s="242">
        <v>22816.78</v>
      </c>
      <c r="F222" s="52">
        <f t="shared" si="31"/>
        <v>151.38913493647991</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27344.39</v>
      </c>
      <c r="E224" s="51">
        <f t="shared" si="51"/>
        <v>50913.340000000004</v>
      </c>
      <c r="F224" s="52">
        <f t="shared" ref="F224:F235" si="52">IF(D224&lt;&gt;0,IF(E224/D224&gt;=100,"&gt;&gt;100",E224/D224*100),"-")</f>
        <v>186.19299973413194</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21344.39</v>
      </c>
      <c r="E231" s="51">
        <f t="shared" si="55"/>
        <v>44913.94</v>
      </c>
      <c r="F231" s="52">
        <f t="shared" si="52"/>
        <v>210.42503440013979</v>
      </c>
    </row>
    <row r="232" spans="1:6" ht="12.75" customHeight="1" x14ac:dyDescent="0.2">
      <c r="A232" s="53">
        <v>3631</v>
      </c>
      <c r="B232" s="85" t="s">
        <v>508</v>
      </c>
      <c r="C232" s="50" t="s">
        <v>509</v>
      </c>
      <c r="D232" s="242">
        <v>21344.39</v>
      </c>
      <c r="E232" s="242">
        <v>20783.41</v>
      </c>
      <c r="F232" s="52">
        <f t="shared" si="52"/>
        <v>97.371768413152125</v>
      </c>
    </row>
    <row r="233" spans="1:6" ht="12.75" customHeight="1" x14ac:dyDescent="0.2">
      <c r="A233" s="53">
        <v>3632</v>
      </c>
      <c r="B233" s="85" t="s">
        <v>510</v>
      </c>
      <c r="C233" s="50" t="s">
        <v>511</v>
      </c>
      <c r="D233" s="242">
        <v>0</v>
      </c>
      <c r="E233" s="242">
        <v>24130.53</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6000</v>
      </c>
      <c r="E236" s="51">
        <f t="shared" si="56"/>
        <v>5999.4</v>
      </c>
      <c r="F236" s="52">
        <f t="shared" ref="F236:F239" si="57">IF(D236&lt;&gt;0,IF(E236/D236&gt;=100,"&gt;&gt;100",E236/D236*100),"-")</f>
        <v>99.99</v>
      </c>
    </row>
    <row r="237" spans="1:6" ht="12.75" customHeight="1" x14ac:dyDescent="0.2">
      <c r="A237" s="53" t="s">
        <v>518</v>
      </c>
      <c r="B237" s="85" t="s">
        <v>519</v>
      </c>
      <c r="C237" s="50" t="s">
        <v>518</v>
      </c>
      <c r="D237" s="242">
        <v>6000</v>
      </c>
      <c r="E237" s="242">
        <v>5999.4</v>
      </c>
      <c r="F237" s="52">
        <f t="shared" si="57"/>
        <v>99.99</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54440.32</v>
      </c>
      <c r="E252" s="51">
        <f t="shared" si="63"/>
        <v>71260.090000000011</v>
      </c>
      <c r="F252" s="52">
        <f t="shared" ref="F252:F258" si="64">IF(D252&lt;&gt;0,IF(E252/D252&gt;=100,"&gt;&gt;100",E252/D252*100),"-")</f>
        <v>130.89579561619038</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54440.32</v>
      </c>
      <c r="E259" s="51">
        <f t="shared" si="66"/>
        <v>71260.090000000011</v>
      </c>
      <c r="F259" s="52">
        <f t="shared" ref="F259:F262" si="67">IF(D259&lt;&gt;0,IF(E259/D259&gt;=100,"&gt;&gt;100",E259/D259*100),"-")</f>
        <v>130.89579561619038</v>
      </c>
    </row>
    <row r="260" spans="1:6" ht="12.75" customHeight="1" x14ac:dyDescent="0.2">
      <c r="A260" s="53">
        <v>3721</v>
      </c>
      <c r="B260" s="85" t="s">
        <v>560</v>
      </c>
      <c r="C260" s="50" t="s">
        <v>561</v>
      </c>
      <c r="D260" s="242">
        <v>51688.2</v>
      </c>
      <c r="E260" s="242">
        <v>68806.880000000005</v>
      </c>
      <c r="F260" s="52">
        <f t="shared" si="67"/>
        <v>133.11912583529707</v>
      </c>
    </row>
    <row r="261" spans="1:6" ht="12.75" customHeight="1" x14ac:dyDescent="0.2">
      <c r="A261" s="53">
        <v>3722</v>
      </c>
      <c r="B261" s="85" t="s">
        <v>562</v>
      </c>
      <c r="C261" s="50" t="s">
        <v>563</v>
      </c>
      <c r="D261" s="242">
        <v>2752.12</v>
      </c>
      <c r="E261" s="242">
        <v>2453.21</v>
      </c>
      <c r="F261" s="52">
        <f t="shared" si="67"/>
        <v>89.138918361117987</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82079.61</v>
      </c>
      <c r="E263" s="51">
        <f t="shared" si="68"/>
        <v>104901.47</v>
      </c>
      <c r="F263" s="52">
        <f t="shared" ref="F263:F267" si="69">IF(D263&lt;&gt;0,IF(E263/D263&gt;=100,"&gt;&gt;100",E263/D263*100),"-")</f>
        <v>127.80454244361054</v>
      </c>
    </row>
    <row r="264" spans="1:6" ht="12.75" customHeight="1" x14ac:dyDescent="0.2">
      <c r="A264" s="53">
        <v>381</v>
      </c>
      <c r="B264" s="85" t="s">
        <v>568</v>
      </c>
      <c r="C264" s="50" t="s">
        <v>569</v>
      </c>
      <c r="D264" s="51">
        <f t="shared" ref="D264:E264" si="70">SUM(D265:D267)</f>
        <v>82079.61</v>
      </c>
      <c r="E264" s="51">
        <f t="shared" si="70"/>
        <v>104688.13</v>
      </c>
      <c r="F264" s="52">
        <f t="shared" si="69"/>
        <v>127.5446240546221</v>
      </c>
    </row>
    <row r="265" spans="1:6" ht="12.75" customHeight="1" x14ac:dyDescent="0.2">
      <c r="A265" s="53">
        <v>3811</v>
      </c>
      <c r="B265" s="85" t="s">
        <v>570</v>
      </c>
      <c r="C265" s="50" t="s">
        <v>571</v>
      </c>
      <c r="D265" s="242">
        <v>82079.61</v>
      </c>
      <c r="E265" s="242">
        <v>104688.13</v>
      </c>
      <c r="F265" s="52">
        <f t="shared" si="69"/>
        <v>127.5446240546221</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213.34</v>
      </c>
      <c r="F273" s="52" t="str">
        <f t="shared" ref="F273:F284" si="74">IF(D273&lt;&gt;0,IF(E273/D273&gt;=100,"&gt;&gt;100",E273/D273*100),"-")</f>
        <v>-</v>
      </c>
    </row>
    <row r="274" spans="1:6" ht="12.75" customHeight="1" x14ac:dyDescent="0.2">
      <c r="A274" s="53">
        <v>3831</v>
      </c>
      <c r="B274" s="85" t="s">
        <v>588</v>
      </c>
      <c r="C274" s="50" t="s">
        <v>589</v>
      </c>
      <c r="D274" s="242">
        <v>0</v>
      </c>
      <c r="E274" s="242">
        <v>213.34</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882248.95</v>
      </c>
      <c r="E289" s="51">
        <f t="shared" si="79"/>
        <v>1032122.4099999999</v>
      </c>
      <c r="F289" s="52">
        <f t="shared" si="76"/>
        <v>116.98766090908921</v>
      </c>
    </row>
    <row r="290" spans="1:6" ht="12.75" customHeight="1" x14ac:dyDescent="0.2">
      <c r="A290" s="53" t="s">
        <v>609</v>
      </c>
      <c r="B290" s="85" t="s">
        <v>620</v>
      </c>
      <c r="C290" s="50" t="s">
        <v>621</v>
      </c>
      <c r="D290" s="51">
        <f>IF(D6&gt;=D289,D6-D289,0)</f>
        <v>286623.49</v>
      </c>
      <c r="E290" s="51">
        <f>IF(E6&gt;=E289,E6-E289,0)</f>
        <v>255215.52000000002</v>
      </c>
      <c r="F290" s="52">
        <f t="shared" si="76"/>
        <v>89.042080954355839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354702.03</v>
      </c>
      <c r="E292" s="242">
        <v>455649.36</v>
      </c>
      <c r="F292" s="52">
        <f t="shared" si="76"/>
        <v>128.45975536142265</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36461.07</v>
      </c>
      <c r="E294" s="242">
        <v>16829.990000000002</v>
      </c>
      <c r="F294" s="52">
        <f t="shared" si="76"/>
        <v>46.158793474793811</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5.48</v>
      </c>
      <c r="E298" s="51">
        <f t="shared" si="80"/>
        <v>510.27</v>
      </c>
      <c r="F298" s="52">
        <f t="shared" ref="F298:F418" si="81">IF(D298&lt;&gt;0,IF(E298/D298&gt;=100,"&gt;&gt;100",E298/D298*100),"-")</f>
        <v>9311.4963503649615</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5.48</v>
      </c>
      <c r="E311" s="51">
        <f t="shared" si="85"/>
        <v>510.27</v>
      </c>
      <c r="F311" s="52">
        <f t="shared" si="81"/>
        <v>9311.4963503649615</v>
      </c>
    </row>
    <row r="312" spans="1:6" ht="12.75" customHeight="1" x14ac:dyDescent="0.2">
      <c r="A312" s="53">
        <v>721</v>
      </c>
      <c r="B312" s="85" t="s">
        <v>663</v>
      </c>
      <c r="C312" s="50" t="s">
        <v>664</v>
      </c>
      <c r="D312" s="51">
        <f t="shared" ref="D312:E312" si="86">SUM(D313:D316)</f>
        <v>5.48</v>
      </c>
      <c r="E312" s="51">
        <f t="shared" si="86"/>
        <v>510.27</v>
      </c>
      <c r="F312" s="52">
        <f t="shared" si="81"/>
        <v>9311.4963503649615</v>
      </c>
    </row>
    <row r="313" spans="1:6" ht="12.75" customHeight="1" x14ac:dyDescent="0.2">
      <c r="A313" s="53">
        <v>7211</v>
      </c>
      <c r="B313" s="85" t="s">
        <v>665</v>
      </c>
      <c r="C313" s="50" t="s">
        <v>666</v>
      </c>
      <c r="D313" s="242">
        <v>5.48</v>
      </c>
      <c r="E313" s="242">
        <v>510.27</v>
      </c>
      <c r="F313" s="52">
        <f t="shared" si="81"/>
        <v>9311.4963503649615</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290578.91000000003</v>
      </c>
      <c r="E350" s="51">
        <f t="shared" si="95"/>
        <v>464184.56999999995</v>
      </c>
      <c r="F350" s="52">
        <f t="shared" si="81"/>
        <v>159.74475573605801</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135863.44</v>
      </c>
      <c r="E363" s="51">
        <f t="shared" si="99"/>
        <v>279392.84999999998</v>
      </c>
      <c r="F363" s="52">
        <f t="shared" si="81"/>
        <v>205.64240828879349</v>
      </c>
    </row>
    <row r="364" spans="1:6" ht="12.75" customHeight="1" x14ac:dyDescent="0.2">
      <c r="A364" s="53">
        <v>421</v>
      </c>
      <c r="B364" s="85" t="s">
        <v>759</v>
      </c>
      <c r="C364" s="50" t="s">
        <v>760</v>
      </c>
      <c r="D364" s="51">
        <f t="shared" ref="D364:E364" si="100">SUM(D365:D368)</f>
        <v>101063.52</v>
      </c>
      <c r="E364" s="51">
        <f t="shared" si="100"/>
        <v>257274.81</v>
      </c>
      <c r="F364" s="52">
        <f t="shared" si="81"/>
        <v>254.56743442144108</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76947.990000000005</v>
      </c>
      <c r="E367" s="242">
        <v>219412.17</v>
      </c>
      <c r="F367" s="52">
        <f t="shared" si="81"/>
        <v>285.14347158385817</v>
      </c>
    </row>
    <row r="368" spans="1:6" ht="12.75" customHeight="1" x14ac:dyDescent="0.2">
      <c r="A368" s="53">
        <v>4214</v>
      </c>
      <c r="B368" s="85" t="s">
        <v>671</v>
      </c>
      <c r="C368" s="50" t="s">
        <v>764</v>
      </c>
      <c r="D368" s="242">
        <v>24115.53</v>
      </c>
      <c r="E368" s="242">
        <v>37862.639999999999</v>
      </c>
      <c r="F368" s="52">
        <f t="shared" si="81"/>
        <v>157.00521614080222</v>
      </c>
    </row>
    <row r="369" spans="1:6" ht="12.75" customHeight="1" x14ac:dyDescent="0.2">
      <c r="A369" s="53">
        <v>422</v>
      </c>
      <c r="B369" s="85" t="s">
        <v>765</v>
      </c>
      <c r="C369" s="50" t="s">
        <v>766</v>
      </c>
      <c r="D369" s="51">
        <f t="shared" ref="D369:E369" si="101">SUM(D370:D377)</f>
        <v>16802.61</v>
      </c>
      <c r="E369" s="51">
        <f t="shared" si="101"/>
        <v>14515.029999999999</v>
      </c>
      <c r="F369" s="52">
        <f t="shared" si="81"/>
        <v>86.385567480290263</v>
      </c>
    </row>
    <row r="370" spans="1:6" ht="12.75" customHeight="1" x14ac:dyDescent="0.2">
      <c r="A370" s="53">
        <v>4221</v>
      </c>
      <c r="B370" s="85" t="s">
        <v>675</v>
      </c>
      <c r="C370" s="50" t="s">
        <v>767</v>
      </c>
      <c r="D370" s="242">
        <v>5882.67</v>
      </c>
      <c r="E370" s="242">
        <v>4501.7299999999996</v>
      </c>
      <c r="F370" s="52">
        <f t="shared" si="81"/>
        <v>76.525285287123012</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3068.75</v>
      </c>
      <c r="F372" s="52" t="str">
        <f t="shared" si="81"/>
        <v>-</v>
      </c>
    </row>
    <row r="373" spans="1:6" ht="12.75" customHeight="1" x14ac:dyDescent="0.2">
      <c r="A373" s="53">
        <v>4224</v>
      </c>
      <c r="B373" s="85" t="s">
        <v>681</v>
      </c>
      <c r="C373" s="50" t="s">
        <v>771</v>
      </c>
      <c r="D373" s="242">
        <v>3375.69</v>
      </c>
      <c r="E373" s="242">
        <v>0</v>
      </c>
      <c r="F373" s="52">
        <f t="shared" si="81"/>
        <v>0</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3900</v>
      </c>
      <c r="F375" s="52" t="str">
        <f t="shared" si="81"/>
        <v>-</v>
      </c>
    </row>
    <row r="376" spans="1:6" ht="12.75" customHeight="1" x14ac:dyDescent="0.2">
      <c r="A376" s="53">
        <v>4227</v>
      </c>
      <c r="B376" s="232" t="s">
        <v>687</v>
      </c>
      <c r="C376" s="50" t="s">
        <v>774</v>
      </c>
      <c r="D376" s="242">
        <v>7544.25</v>
      </c>
      <c r="E376" s="242">
        <v>3044.55</v>
      </c>
      <c r="F376" s="52">
        <f t="shared" si="81"/>
        <v>40.355900188885578</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8747.31</v>
      </c>
      <c r="E378" s="51">
        <f t="shared" si="102"/>
        <v>0</v>
      </c>
      <c r="F378" s="52">
        <f t="shared" si="81"/>
        <v>0</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8747.31</v>
      </c>
      <c r="E381" s="242">
        <v>0</v>
      </c>
      <c r="F381" s="52">
        <f t="shared" si="81"/>
        <v>0</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9250</v>
      </c>
      <c r="E391" s="51">
        <f t="shared" si="105"/>
        <v>7603.01</v>
      </c>
      <c r="F391" s="52">
        <f t="shared" si="81"/>
        <v>82.194702702702699</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3940.63</v>
      </c>
      <c r="F393" s="52" t="str">
        <f t="shared" si="81"/>
        <v>-</v>
      </c>
    </row>
    <row r="394" spans="1:6" ht="12.75" customHeight="1" x14ac:dyDescent="0.2">
      <c r="A394" s="53">
        <v>4263</v>
      </c>
      <c r="B394" s="85" t="s">
        <v>723</v>
      </c>
      <c r="C394" s="50" t="s">
        <v>798</v>
      </c>
      <c r="D394" s="242">
        <v>9250</v>
      </c>
      <c r="E394" s="242">
        <v>2625</v>
      </c>
      <c r="F394" s="52">
        <f t="shared" si="81"/>
        <v>28.378378378378379</v>
      </c>
    </row>
    <row r="395" spans="1:6" ht="12.75" customHeight="1" x14ac:dyDescent="0.2">
      <c r="A395" s="53">
        <v>4264</v>
      </c>
      <c r="B395" s="85" t="s">
        <v>725</v>
      </c>
      <c r="C395" s="50" t="s">
        <v>799</v>
      </c>
      <c r="D395" s="242">
        <v>0</v>
      </c>
      <c r="E395" s="242">
        <v>1037.3800000000001</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154715.47</v>
      </c>
      <c r="E402" s="51">
        <f t="shared" si="109"/>
        <v>184791.72</v>
      </c>
      <c r="F402" s="52">
        <f t="shared" si="81"/>
        <v>119.43971730816575</v>
      </c>
    </row>
    <row r="403" spans="1:6" ht="12.75" customHeight="1" x14ac:dyDescent="0.2">
      <c r="A403" s="53">
        <v>451</v>
      </c>
      <c r="B403" s="85" t="s">
        <v>812</v>
      </c>
      <c r="C403" s="50" t="s">
        <v>813</v>
      </c>
      <c r="D403" s="242">
        <v>145390.28</v>
      </c>
      <c r="E403" s="242">
        <v>184791.72</v>
      </c>
      <c r="F403" s="52">
        <f t="shared" si="81"/>
        <v>127.10046366235763</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9325.19</v>
      </c>
      <c r="E405" s="242">
        <v>0</v>
      </c>
      <c r="F405" s="52">
        <f t="shared" si="81"/>
        <v>0</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290573.43000000005</v>
      </c>
      <c r="E408" s="51">
        <f t="shared" si="111"/>
        <v>463674.29999999993</v>
      </c>
      <c r="F408" s="52">
        <f t="shared" si="81"/>
        <v>159.57216046904216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67783.460000000006</v>
      </c>
      <c r="E410" s="242">
        <v>172680.73</v>
      </c>
      <c r="F410" s="52">
        <f t="shared" si="81"/>
        <v>254.75349001068989</v>
      </c>
    </row>
    <row r="411" spans="1:6" ht="12.75" customHeight="1" x14ac:dyDescent="0.2">
      <c r="A411" s="53">
        <v>97</v>
      </c>
      <c r="B411" s="85" t="s">
        <v>828</v>
      </c>
      <c r="C411" s="50" t="s">
        <v>829</v>
      </c>
      <c r="D411" s="242">
        <v>4371.96</v>
      </c>
      <c r="E411" s="242">
        <v>2891.79</v>
      </c>
      <c r="F411" s="52">
        <f t="shared" si="81"/>
        <v>66.144017786073064</v>
      </c>
    </row>
    <row r="412" spans="1:6" ht="12.75" customHeight="1" x14ac:dyDescent="0.2">
      <c r="A412" s="53" t="s">
        <v>609</v>
      </c>
      <c r="B412" s="85" t="s">
        <v>830</v>
      </c>
      <c r="C412" s="50" t="s">
        <v>831</v>
      </c>
      <c r="D412" s="51">
        <f>D6+D298</f>
        <v>1168877.92</v>
      </c>
      <c r="E412" s="51">
        <f>E6+E298</f>
        <v>1287848.2</v>
      </c>
      <c r="F412" s="52">
        <f t="shared" si="81"/>
        <v>110.17816129164284</v>
      </c>
    </row>
    <row r="413" spans="1:6" ht="12.75" customHeight="1" x14ac:dyDescent="0.2">
      <c r="A413" s="53" t="s">
        <v>609</v>
      </c>
      <c r="B413" s="85" t="s">
        <v>832</v>
      </c>
      <c r="C413" s="50" t="s">
        <v>833</v>
      </c>
      <c r="D413" s="51">
        <f t="shared" ref="D413:E413" si="112">D289+D350</f>
        <v>1172827.8599999999</v>
      </c>
      <c r="E413" s="51">
        <f t="shared" si="112"/>
        <v>1496306.98</v>
      </c>
      <c r="F413" s="52">
        <f t="shared" si="81"/>
        <v>127.58112516188011</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3949.9399999999441</v>
      </c>
      <c r="E415" s="51">
        <f t="shared" si="114"/>
        <v>208458.78000000003</v>
      </c>
      <c r="F415" s="52">
        <f t="shared" si="81"/>
        <v>5277.5176331793136</v>
      </c>
    </row>
    <row r="416" spans="1:6" ht="12.75" customHeight="1" x14ac:dyDescent="0.2">
      <c r="A416" s="60" t="s">
        <v>838</v>
      </c>
      <c r="B416" s="232" t="s">
        <v>839</v>
      </c>
      <c r="C416" s="61" t="s">
        <v>840</v>
      </c>
      <c r="D416" s="51">
        <f t="shared" ref="D416:E416" si="115">IF(D292-D293+D409-D410&gt;=0,D292-D293+D409-D410,0)</f>
        <v>286918.57</v>
      </c>
      <c r="E416" s="51">
        <f t="shared" si="115"/>
        <v>282968.63</v>
      </c>
      <c r="F416" s="52">
        <f t="shared" si="81"/>
        <v>98.623323683789437</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40833.03</v>
      </c>
      <c r="E418" s="62">
        <f t="shared" si="117"/>
        <v>19721.780000000002</v>
      </c>
      <c r="F418" s="57">
        <f t="shared" si="81"/>
        <v>48.298595524260634</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1168877.92</v>
      </c>
      <c r="E639" s="51">
        <f t="shared" si="180"/>
        <v>1287848.2</v>
      </c>
      <c r="F639" s="52">
        <f t="shared" si="119"/>
        <v>110.17816129164284</v>
      </c>
    </row>
    <row r="640" spans="1:6" ht="12.75" customHeight="1" x14ac:dyDescent="0.2">
      <c r="A640" s="53" t="s">
        <v>609</v>
      </c>
      <c r="B640" s="85" t="s">
        <v>1278</v>
      </c>
      <c r="C640" s="50" t="s">
        <v>1279</v>
      </c>
      <c r="D640" s="51">
        <f t="shared" ref="D640:E640" si="181">D413+D528</f>
        <v>1172827.8599999999</v>
      </c>
      <c r="E640" s="51">
        <f t="shared" si="181"/>
        <v>1496306.98</v>
      </c>
      <c r="F640" s="52">
        <f t="shared" si="119"/>
        <v>127.58112516188011</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3949.9399999999441</v>
      </c>
      <c r="E642" s="51">
        <f t="shared" si="183"/>
        <v>208458.78000000003</v>
      </c>
      <c r="F642" s="52">
        <f t="shared" si="119"/>
        <v>5277.5176331793136</v>
      </c>
    </row>
    <row r="643" spans="1:6" ht="24" x14ac:dyDescent="0.2">
      <c r="A643" s="60" t="s">
        <v>1284</v>
      </c>
      <c r="B643" s="85" t="s">
        <v>1285</v>
      </c>
      <c r="C643" s="61" t="s">
        <v>1284</v>
      </c>
      <c r="D643" s="51">
        <f t="shared" ref="D643:E643" si="184">IF(D416-D417+D637-D638&gt;=0,D416-D417+D637-D638,0)</f>
        <v>286918.57</v>
      </c>
      <c r="E643" s="51">
        <f t="shared" si="184"/>
        <v>282968.63</v>
      </c>
      <c r="F643" s="52">
        <f t="shared" si="119"/>
        <v>98.623323683789437</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282968.63000000006</v>
      </c>
      <c r="E645" s="51">
        <f t="shared" si="186"/>
        <v>74509.849999999977</v>
      </c>
      <c r="F645" s="52">
        <f t="shared" si="119"/>
        <v>26.33148769883077</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381088.74</v>
      </c>
      <c r="E649" s="242">
        <v>416902.78</v>
      </c>
      <c r="F649" s="52">
        <f t="shared" ref="F649:F724" si="188">IF(D649&lt;&gt;0,IF(E649/D649&gt;=100,"&gt;&gt;100",E649/D649*100),"-")</f>
        <v>109.39782162023471</v>
      </c>
    </row>
    <row r="650" spans="1:6" ht="12.75" customHeight="1" x14ac:dyDescent="0.2">
      <c r="A650" s="53" t="s">
        <v>1297</v>
      </c>
      <c r="B650" s="85" t="s">
        <v>1298</v>
      </c>
      <c r="C650" s="50" t="s">
        <v>1297</v>
      </c>
      <c r="D650" s="242">
        <v>1353294.88</v>
      </c>
      <c r="E650" s="242">
        <v>1530503.63</v>
      </c>
      <c r="F650" s="52">
        <f t="shared" si="188"/>
        <v>113.09461467850967</v>
      </c>
    </row>
    <row r="651" spans="1:6" ht="12.75" customHeight="1" x14ac:dyDescent="0.2">
      <c r="A651" s="53" t="s">
        <v>1299</v>
      </c>
      <c r="B651" s="85" t="s">
        <v>1300</v>
      </c>
      <c r="C651" s="50" t="s">
        <v>1299</v>
      </c>
      <c r="D651" s="242">
        <v>1317480.8400000001</v>
      </c>
      <c r="E651" s="242">
        <v>1803548.46</v>
      </c>
      <c r="F651" s="52">
        <f t="shared" si="188"/>
        <v>136.89371452263396</v>
      </c>
    </row>
    <row r="652" spans="1:6" ht="24" x14ac:dyDescent="0.2">
      <c r="A652" s="53">
        <v>11</v>
      </c>
      <c r="B652" s="85" t="s">
        <v>1301</v>
      </c>
      <c r="C652" s="50" t="s">
        <v>1302</v>
      </c>
      <c r="D652" s="51">
        <f t="shared" ref="D652:E652" si="189">+D649+D650-D651</f>
        <v>416902.7799999998</v>
      </c>
      <c r="E652" s="51">
        <f t="shared" si="189"/>
        <v>143857.94999999995</v>
      </c>
      <c r="F652" s="52">
        <f t="shared" si="188"/>
        <v>34.506354215244144</v>
      </c>
    </row>
    <row r="653" spans="1:6" ht="24" x14ac:dyDescent="0.2">
      <c r="A653" s="53" t="s">
        <v>609</v>
      </c>
      <c r="B653" s="85" t="s">
        <v>1303</v>
      </c>
      <c r="C653" s="50" t="s">
        <v>1304</v>
      </c>
      <c r="D653" s="262">
        <v>11</v>
      </c>
      <c r="E653" s="262">
        <v>11</v>
      </c>
      <c r="F653" s="52">
        <f t="shared" si="188"/>
        <v>100</v>
      </c>
    </row>
    <row r="654" spans="1:6" ht="24" x14ac:dyDescent="0.2">
      <c r="A654" s="53" t="s">
        <v>609</v>
      </c>
      <c r="B654" s="85" t="s">
        <v>1305</v>
      </c>
      <c r="C654" s="50" t="s">
        <v>1306</v>
      </c>
      <c r="D654" s="262">
        <v>11</v>
      </c>
      <c r="E654" s="262">
        <v>14</v>
      </c>
      <c r="F654" s="52">
        <f t="shared" si="188"/>
        <v>127.27272727272727</v>
      </c>
    </row>
    <row r="655" spans="1:6" ht="12.75" customHeight="1" x14ac:dyDescent="0.2">
      <c r="A655" s="53" t="s">
        <v>609</v>
      </c>
      <c r="B655" s="85" t="s">
        <v>1307</v>
      </c>
      <c r="C655" s="50" t="s">
        <v>1308</v>
      </c>
      <c r="D655" s="262">
        <v>10</v>
      </c>
      <c r="E655" s="262">
        <v>11</v>
      </c>
      <c r="F655" s="52">
        <f t="shared" si="188"/>
        <v>110.00000000000001</v>
      </c>
    </row>
    <row r="656" spans="1:6" ht="12.75" customHeight="1" x14ac:dyDescent="0.2">
      <c r="A656" s="53" t="s">
        <v>609</v>
      </c>
      <c r="B656" s="85" t="s">
        <v>1309</v>
      </c>
      <c r="C656" s="50" t="s">
        <v>1310</v>
      </c>
      <c r="D656" s="262">
        <v>9</v>
      </c>
      <c r="E656" s="262">
        <v>11</v>
      </c>
      <c r="F656" s="52">
        <f t="shared" si="188"/>
        <v>122.22222222222223</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729.16</v>
      </c>
      <c r="E658" s="242">
        <v>642.36</v>
      </c>
      <c r="F658" s="52">
        <f t="shared" si="188"/>
        <v>88.095891162433489</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387649.9</v>
      </c>
      <c r="E661" s="242">
        <v>475537.6</v>
      </c>
      <c r="F661" s="52">
        <f t="shared" si="188"/>
        <v>122.67192639544082</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181399.02</v>
      </c>
      <c r="E665" s="242">
        <v>55172.71</v>
      </c>
      <c r="F665" s="52">
        <f t="shared" si="188"/>
        <v>30.415109188572242</v>
      </c>
    </row>
    <row r="666" spans="1:6" ht="12.75" customHeight="1" x14ac:dyDescent="0.2">
      <c r="A666" s="53">
        <v>63322</v>
      </c>
      <c r="B666" s="85" t="s">
        <v>1330</v>
      </c>
      <c r="C666" s="50" t="s">
        <v>1331</v>
      </c>
      <c r="D666" s="242">
        <v>750</v>
      </c>
      <c r="E666" s="242">
        <v>35630.32</v>
      </c>
      <c r="F666" s="52">
        <f t="shared" si="188"/>
        <v>4750.7093333333332</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4994.28</v>
      </c>
      <c r="E669" s="242">
        <v>5991.6</v>
      </c>
      <c r="F669" s="52">
        <f t="shared" si="188"/>
        <v>119.96924481606959</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46000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172.8</v>
      </c>
      <c r="E675" s="242">
        <v>432</v>
      </c>
      <c r="F675" s="52">
        <f t="shared" si="188"/>
        <v>250</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33763.769999999997</v>
      </c>
      <c r="E695" s="242">
        <v>36296.239999999998</v>
      </c>
      <c r="F695" s="52">
        <f t="shared" si="188"/>
        <v>107.50055458854268</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1871.57</v>
      </c>
      <c r="E698" s="242">
        <v>2307.29</v>
      </c>
      <c r="F698" s="52">
        <f t="shared" si="188"/>
        <v>123.28098868864107</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21266.75</v>
      </c>
      <c r="E710" s="242">
        <v>29067.42</v>
      </c>
      <c r="F710" s="52">
        <f t="shared" si="188"/>
        <v>136.68012272679181</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1.96</v>
      </c>
      <c r="E716" s="242">
        <v>0</v>
      </c>
      <c r="F716" s="52">
        <f t="shared" si="188"/>
        <v>0</v>
      </c>
    </row>
    <row r="717" spans="1:6" ht="12.75" customHeight="1" x14ac:dyDescent="0.2">
      <c r="A717" s="53">
        <v>31215</v>
      </c>
      <c r="B717" s="85" t="s">
        <v>1414</v>
      </c>
      <c r="C717" s="50" t="s">
        <v>1415</v>
      </c>
      <c r="D717" s="242">
        <v>331.81</v>
      </c>
      <c r="E717" s="242">
        <v>800</v>
      </c>
      <c r="F717" s="52">
        <f t="shared" si="188"/>
        <v>241.10183538772191</v>
      </c>
    </row>
    <row r="718" spans="1:6" ht="12.75" customHeight="1" x14ac:dyDescent="0.2">
      <c r="A718" s="53">
        <v>32121</v>
      </c>
      <c r="B718" s="85" t="s">
        <v>1416</v>
      </c>
      <c r="C718" s="50" t="s">
        <v>1417</v>
      </c>
      <c r="D718" s="242">
        <v>10482.49</v>
      </c>
      <c r="E718" s="242">
        <v>12368.54</v>
      </c>
      <c r="F718" s="52">
        <f t="shared" si="188"/>
        <v>117.99238539698106</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331.51</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1017.02</v>
      </c>
      <c r="E722" s="242">
        <v>3045.84</v>
      </c>
      <c r="F722" s="52">
        <f t="shared" si="188"/>
        <v>299.48673575740889</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5191.12</v>
      </c>
      <c r="E725" s="242">
        <v>5954.37</v>
      </c>
      <c r="F725" s="52">
        <f t="shared" ref="F725:F979" si="190">IF(D725&lt;&gt;0,IF(E725/D725&gt;=100,"&gt;&gt;100",E725/D725*100),"-")</f>
        <v>114.7029928030945</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12948.26</v>
      </c>
      <c r="E759" s="242">
        <v>22228.78</v>
      </c>
      <c r="F759" s="52">
        <f t="shared" si="190"/>
        <v>171.67387741673397</v>
      </c>
    </row>
    <row r="760" spans="1:6" ht="12.75" customHeight="1" x14ac:dyDescent="0.2">
      <c r="A760" s="53">
        <v>35232</v>
      </c>
      <c r="B760" s="85" t="s">
        <v>1500</v>
      </c>
      <c r="C760" s="50" t="s">
        <v>1501</v>
      </c>
      <c r="D760" s="242">
        <v>2123.35</v>
      </c>
      <c r="E760" s="242">
        <v>588</v>
      </c>
      <c r="F760" s="52">
        <f t="shared" si="190"/>
        <v>27.69209032896131</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17659.400000000001</v>
      </c>
      <c r="E763" s="242">
        <v>18383.41</v>
      </c>
      <c r="F763" s="52">
        <f t="shared" si="190"/>
        <v>104.09985616725371</v>
      </c>
    </row>
    <row r="764" spans="1:6" ht="12.75" customHeight="1" x14ac:dyDescent="0.2">
      <c r="A764" s="53">
        <v>36316</v>
      </c>
      <c r="B764" s="85" t="s">
        <v>1508</v>
      </c>
      <c r="C764" s="50" t="s">
        <v>1509</v>
      </c>
      <c r="D764" s="242">
        <v>3684.99</v>
      </c>
      <c r="E764" s="242">
        <v>2400</v>
      </c>
      <c r="F764" s="52">
        <f t="shared" si="190"/>
        <v>65.129077690848561</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24130.53</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13190</v>
      </c>
      <c r="E816" s="242">
        <v>39796.879999999997</v>
      </c>
      <c r="F816" s="52">
        <f t="shared" si="190"/>
        <v>301.72009097801367</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9012.52</v>
      </c>
      <c r="E819" s="242">
        <v>8540</v>
      </c>
      <c r="F819" s="52">
        <f t="shared" si="190"/>
        <v>94.757071274183019</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4798.17</v>
      </c>
      <c r="E821" s="242">
        <v>7400</v>
      </c>
      <c r="F821" s="52">
        <f t="shared" si="190"/>
        <v>154.22546512524568</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24687.51</v>
      </c>
      <c r="E823" s="242">
        <v>13070</v>
      </c>
      <c r="F823" s="52">
        <f t="shared" si="190"/>
        <v>52.941750707138958</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2752.12</v>
      </c>
      <c r="E828" s="242">
        <v>2453.21</v>
      </c>
      <c r="F828" s="52">
        <f t="shared" si="190"/>
        <v>89.138918361117987</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3" workbookViewId="0">
      <selection activeCell="K235" sqref="K23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4913779.68</v>
      </c>
      <c r="E6" s="229">
        <f t="shared" si="0"/>
        <v>4907321.53</v>
      </c>
      <c r="F6" s="230">
        <f t="shared" ref="F6:F260" si="1">IF(D6&gt;0,IF(E6/D6&gt;=100,"&gt;&gt;100",E6/D6*100),"-")</f>
        <v>99.868570623418762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4432394.42</v>
      </c>
      <c r="E7" s="104">
        <f t="shared" si="2"/>
        <v>4719503.12</v>
      </c>
      <c r="F7" s="93">
        <f t="shared" si="1"/>
        <v>106.47750792899879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1090166.74</v>
      </c>
      <c r="E8" s="104">
        <f>E9+E10-E11</f>
        <v>1063928.06</v>
      </c>
      <c r="F8" s="93">
        <f t="shared" si="1"/>
        <v>97.593149833208088</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1090166.74</v>
      </c>
      <c r="E9" s="247">
        <v>1063928.06</v>
      </c>
      <c r="F9" s="93">
        <f t="shared" si="1"/>
        <v>97.593149833208088</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3121367.32</v>
      </c>
      <c r="E12" s="104">
        <f t="shared" si="3"/>
        <v>3414829.15</v>
      </c>
      <c r="F12" s="93">
        <f t="shared" si="1"/>
        <v>109.40170764650665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2963822.33</v>
      </c>
      <c r="E13" s="104">
        <f t="shared" si="4"/>
        <v>3266672.21</v>
      </c>
      <c r="F13" s="93">
        <f t="shared" si="1"/>
        <v>110.21821979457182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25220.74</v>
      </c>
      <c r="E14" s="247">
        <v>25220.74</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1339378.8899999999</v>
      </c>
      <c r="E15" s="247">
        <v>1446225.9199999999</v>
      </c>
      <c r="F15" s="93">
        <f t="shared" si="1"/>
        <v>107.97735657906331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1307161.33</v>
      </c>
      <c r="E16" s="247">
        <v>1606620.53</v>
      </c>
      <c r="F16" s="93">
        <f t="shared" si="1"/>
        <v>122.90912323729772</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1471434.08</v>
      </c>
      <c r="E17" s="247">
        <v>1538168.76</v>
      </c>
      <c r="F17" s="93">
        <f t="shared" si="1"/>
        <v>104.53534962300179</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1179372.71</v>
      </c>
      <c r="E18" s="247">
        <v>1349563.74</v>
      </c>
      <c r="F18" s="93">
        <f t="shared" si="1"/>
        <v>114.43063999674878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95299.610000000015</v>
      </c>
      <c r="E19" s="104">
        <f t="shared" si="5"/>
        <v>83170.21000000005</v>
      </c>
      <c r="F19" s="93">
        <f t="shared" si="1"/>
        <v>87.272350852222829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168435.68</v>
      </c>
      <c r="E20" s="247">
        <v>168730.18</v>
      </c>
      <c r="F20" s="93">
        <f t="shared" si="1"/>
        <v>100.17484418978211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77138.63</v>
      </c>
      <c r="E22" s="247">
        <v>80207.38</v>
      </c>
      <c r="F22" s="93">
        <f t="shared" si="1"/>
        <v>103.97822725137846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3375.69</v>
      </c>
      <c r="E23" s="247">
        <v>3375.69</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8759.7099999999991</v>
      </c>
      <c r="E25" s="247">
        <v>12659.71</v>
      </c>
      <c r="F25" s="93">
        <f t="shared" si="1"/>
        <v>144.52202184775524</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51955.42</v>
      </c>
      <c r="E26" s="247">
        <v>54756.97</v>
      </c>
      <c r="F26" s="93">
        <f t="shared" si="1"/>
        <v>105.39221894462601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214365.52</v>
      </c>
      <c r="E28" s="247">
        <v>236559.72</v>
      </c>
      <c r="F28" s="93">
        <f t="shared" si="1"/>
        <v>110.35343743714007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26610.670000000006</v>
      </c>
      <c r="E29" s="104">
        <f t="shared" si="6"/>
        <v>37511.440000000002</v>
      </c>
      <c r="F29" s="93">
        <f t="shared" si="1"/>
        <v>140.96390658333667</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32564.240000000002</v>
      </c>
      <c r="E30" s="247">
        <v>32564.240000000002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37648.81</v>
      </c>
      <c r="E32" s="247">
        <v>37648.81</v>
      </c>
      <c r="F32" s="93">
        <f t="shared" si="1"/>
        <v>100</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43602.38</v>
      </c>
      <c r="E34" s="247">
        <v>32701.61</v>
      </c>
      <c r="F34" s="93">
        <f t="shared" si="1"/>
        <v>74.999598645762006</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5149.84</v>
      </c>
      <c r="E41" s="104">
        <f t="shared" si="8"/>
        <v>3433.2200000000003</v>
      </c>
      <c r="F41" s="93">
        <f t="shared" si="1"/>
        <v>66.666537212806602</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8583.08</v>
      </c>
      <c r="E42" s="247">
        <v>8583.08</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3433.24</v>
      </c>
      <c r="E44" s="247">
        <v>5149.8599999999997</v>
      </c>
      <c r="F44" s="93">
        <f t="shared" si="1"/>
        <v>150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30484.87000000001</v>
      </c>
      <c r="E45" s="104">
        <f t="shared" si="9"/>
        <v>24042.070000000007</v>
      </c>
      <c r="F45" s="93">
        <f t="shared" si="1"/>
        <v>78.865581516339091</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14127.79</v>
      </c>
      <c r="E47" s="247">
        <v>15905.56</v>
      </c>
      <c r="F47" s="93">
        <f t="shared" si="1"/>
        <v>112.58349678187459</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130289.82</v>
      </c>
      <c r="E48" s="247">
        <v>132539.82</v>
      </c>
      <c r="F48" s="93">
        <f t="shared" si="1"/>
        <v>101.7269192635311</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1037.3800000000001</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113932.74</v>
      </c>
      <c r="E50" s="247">
        <v>125440.69</v>
      </c>
      <c r="F50" s="93">
        <f t="shared" si="1"/>
        <v>110.10065236735286</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22300.35</v>
      </c>
      <c r="E54" s="247">
        <v>38674.089999999997</v>
      </c>
      <c r="F54" s="93">
        <f t="shared" si="1"/>
        <v>173.42369065956365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22300.35</v>
      </c>
      <c r="E55" s="247">
        <v>38674.089999999997</v>
      </c>
      <c r="F55" s="93">
        <f t="shared" si="1"/>
        <v>173.42369065956365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220860.36</v>
      </c>
      <c r="E56" s="104">
        <f t="shared" si="11"/>
        <v>240745.91</v>
      </c>
      <c r="F56" s="93">
        <f t="shared" si="1"/>
        <v>109.0036754445207</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220860.36</v>
      </c>
      <c r="E57" s="247">
        <v>240745.91</v>
      </c>
      <c r="F57" s="93">
        <f t="shared" si="1"/>
        <v>109.0036754445207</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481385.26</v>
      </c>
      <c r="E68" s="104">
        <f t="shared" si="13"/>
        <v>187818.41</v>
      </c>
      <c r="F68" s="93">
        <f t="shared" si="1"/>
        <v>39.016236184714089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416902.78</v>
      </c>
      <c r="E69" s="104">
        <f t="shared" si="14"/>
        <v>143857.95000000001</v>
      </c>
      <c r="F69" s="93">
        <f t="shared" si="1"/>
        <v>34.506354215244137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416386.53</v>
      </c>
      <c r="E70" s="104">
        <f t="shared" si="15"/>
        <v>143561.31</v>
      </c>
      <c r="F70" s="93">
        <f t="shared" si="1"/>
        <v>34.47789485409146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416386.53</v>
      </c>
      <c r="E72" s="247">
        <v>143561.31</v>
      </c>
      <c r="F72" s="93">
        <f t="shared" si="1"/>
        <v>34.47789485409146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516.25</v>
      </c>
      <c r="E76" s="247">
        <v>296.64</v>
      </c>
      <c r="F76" s="93">
        <f t="shared" si="1"/>
        <v>57.46053268765133</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750.42</v>
      </c>
      <c r="E78" s="104">
        <f>E79+SUM(E82:E84)-E85+E86</f>
        <v>1609.44</v>
      </c>
      <c r="F78" s="93">
        <f t="shared" si="1"/>
        <v>214.47189573838651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11.38</v>
      </c>
      <c r="E83" s="247">
        <v>11.38</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739.04</v>
      </c>
      <c r="E86" s="247">
        <v>1598.06</v>
      </c>
      <c r="F86" s="93">
        <f t="shared" si="1"/>
        <v>216.2345745832431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22629.24</v>
      </c>
      <c r="E134" s="104">
        <f t="shared" si="23"/>
        <v>22629.24</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22629.24</v>
      </c>
      <c r="E135" s="104">
        <f t="shared" si="24"/>
        <v>22629.24</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22629.24</v>
      </c>
      <c r="E139" s="247">
        <v>22629.24</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36730.86</v>
      </c>
      <c r="E146" s="104">
        <f t="shared" si="26"/>
        <v>16829.989999999998</v>
      </c>
      <c r="F146" s="93">
        <f t="shared" si="1"/>
        <v>45.819754832857164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14001.79</v>
      </c>
      <c r="E147" s="247">
        <v>15200.4</v>
      </c>
      <c r="F147" s="93">
        <f t="shared" si="1"/>
        <v>108.5604054910122</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8491.65</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8491.65</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1959.19</v>
      </c>
      <c r="E158" s="247">
        <v>1315.8</v>
      </c>
      <c r="F158" s="93">
        <f t="shared" si="1"/>
        <v>67.160408127848754</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30920.27</v>
      </c>
      <c r="E159" s="247">
        <v>8205.31</v>
      </c>
      <c r="F159" s="93">
        <f t="shared" si="1"/>
        <v>26.536993370368368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157.94</v>
      </c>
      <c r="E160" s="247">
        <v>168.36</v>
      </c>
      <c r="F160" s="93">
        <f t="shared" si="1"/>
        <v>106.59744206660757</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10308.33</v>
      </c>
      <c r="E163" s="247">
        <v>16551.53</v>
      </c>
      <c r="F163" s="93">
        <f t="shared" si="1"/>
        <v>160.56461133859702</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4371.96</v>
      </c>
      <c r="E164" s="104">
        <f t="shared" si="28"/>
        <v>2891.79</v>
      </c>
      <c r="F164" s="93">
        <f t="shared" si="1"/>
        <v>66.144017786073064</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4371.96</v>
      </c>
      <c r="E166" s="247">
        <v>2891.79</v>
      </c>
      <c r="F166" s="93">
        <f t="shared" si="1"/>
        <v>66.144017786073064</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4913779.6800000006</v>
      </c>
      <c r="E175" s="104">
        <f t="shared" si="30"/>
        <v>4907321.53</v>
      </c>
      <c r="F175" s="93">
        <f t="shared" si="1"/>
        <v>99.868570623418734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134760.01</v>
      </c>
      <c r="E176" s="104">
        <f t="shared" si="31"/>
        <v>69074.310000000012</v>
      </c>
      <c r="F176" s="93">
        <f t="shared" si="1"/>
        <v>51.257275804595146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128165.01</v>
      </c>
      <c r="E177" s="104">
        <f t="shared" si="32"/>
        <v>69074.310000000012</v>
      </c>
      <c r="F177" s="93">
        <f t="shared" si="1"/>
        <v>53.894826676953421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26090.45</v>
      </c>
      <c r="E178" s="247">
        <v>42521.15</v>
      </c>
      <c r="F178" s="93">
        <f t="shared" si="1"/>
        <v>162.97591647518536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101643.43</v>
      </c>
      <c r="E179" s="247">
        <v>23565.17</v>
      </c>
      <c r="F179" s="93">
        <f t="shared" si="1"/>
        <v>23.184154647280202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341.89</v>
      </c>
      <c r="E180" s="104">
        <f t="shared" si="33"/>
        <v>446.5</v>
      </c>
      <c r="F180" s="93">
        <f t="shared" si="1"/>
        <v>130.59756061891252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341.89</v>
      </c>
      <c r="E183" s="247">
        <v>446.5</v>
      </c>
      <c r="F183" s="93">
        <f t="shared" si="1"/>
        <v>130.59756061891252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89.24</v>
      </c>
      <c r="E186" s="247">
        <v>2541.4899999999998</v>
      </c>
      <c r="F186" s="93">
        <f t="shared" si="1"/>
        <v>2847.9269385925595</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6595</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4779019.6700000009</v>
      </c>
      <c r="E237" s="104">
        <f t="shared" si="41"/>
        <v>4838247.2200000007</v>
      </c>
      <c r="F237" s="93">
        <f t="shared" si="1"/>
        <v>101.23932425664195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4454948.2200000007</v>
      </c>
      <c r="E238" s="104">
        <f t="shared" si="42"/>
        <v>4744015.5900000008</v>
      </c>
      <c r="F238" s="93">
        <f t="shared" si="1"/>
        <v>106.48868080446512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4455025.8600000003</v>
      </c>
      <c r="E239" s="104">
        <f t="shared" si="43"/>
        <v>4744093.2300000004</v>
      </c>
      <c r="F239" s="93">
        <f t="shared" si="1"/>
        <v>106.48856772292676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4455025.8600000003</v>
      </c>
      <c r="E240" s="247">
        <v>4744093.2300000004</v>
      </c>
      <c r="F240" s="93">
        <f t="shared" si="1"/>
        <v>106.48856772292676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77.64</v>
      </c>
      <c r="E242" s="104">
        <f t="shared" si="44"/>
        <v>77.64</v>
      </c>
      <c r="F242" s="93">
        <f t="shared" si="1"/>
        <v>100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77.64</v>
      </c>
      <c r="E243" s="247">
        <v>77.64</v>
      </c>
      <c r="F243" s="93">
        <f t="shared" si="1"/>
        <v>100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282968.63</v>
      </c>
      <c r="E245" s="104">
        <f t="shared" si="45"/>
        <v>74509.850000000035</v>
      </c>
      <c r="F245" s="93">
        <f t="shared" si="1"/>
        <v>26.331487698830795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458054.93</v>
      </c>
      <c r="E246" s="104">
        <f t="shared" si="46"/>
        <v>582144.89</v>
      </c>
      <c r="F246" s="93">
        <f t="shared" si="1"/>
        <v>127.09062862831757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458054.93</v>
      </c>
      <c r="E247" s="247">
        <v>582144.89</v>
      </c>
      <c r="F247" s="93">
        <f t="shared" si="1"/>
        <v>127.09062862831757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175086.3</v>
      </c>
      <c r="E250" s="104">
        <f t="shared" si="47"/>
        <v>507635.04</v>
      </c>
      <c r="F250" s="93">
        <f t="shared" si="1"/>
        <v>289.93418674105283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175086.3</v>
      </c>
      <c r="E252" s="247">
        <v>507635.04</v>
      </c>
      <c r="F252" s="93">
        <f t="shared" si="1"/>
        <v>289.93418674105283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36730.86</v>
      </c>
      <c r="E255" s="247">
        <v>16829.990000000002</v>
      </c>
      <c r="F255" s="93">
        <f t="shared" si="1"/>
        <v>45.819754832857171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4371.96</v>
      </c>
      <c r="E256" s="247">
        <v>2891.79</v>
      </c>
      <c r="F256" s="93">
        <f t="shared" si="1"/>
        <v>66.144017786073064</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696969.94</v>
      </c>
      <c r="E259" s="104">
        <f t="shared" si="49"/>
        <v>478963.11</v>
      </c>
      <c r="F259" s="93">
        <f t="shared" si="1"/>
        <v>68.720770080844517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696969.94</v>
      </c>
      <c r="E260" s="248">
        <v>478963.11</v>
      </c>
      <c r="F260" s="97">
        <f t="shared" si="1"/>
        <v>68.720770080844517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1185.43</v>
      </c>
      <c r="E264" s="247">
        <v>18341.34</v>
      </c>
      <c r="F264" s="93">
        <f t="shared" si="50"/>
        <v>1547.230962604287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45853.760000000002</v>
      </c>
      <c r="E265" s="247">
        <v>15040.18</v>
      </c>
      <c r="F265" s="93">
        <f t="shared" si="50"/>
        <v>32.800319973760054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4371.96</v>
      </c>
      <c r="E266" s="247">
        <v>2891.79</v>
      </c>
      <c r="F266" s="93">
        <f t="shared" si="50"/>
        <v>66.144017786073064</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739.04</v>
      </c>
      <c r="E268" s="247">
        <v>1598.06</v>
      </c>
      <c r="F268" s="93">
        <f t="shared" si="50"/>
        <v>216.2345745832431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16.64</v>
      </c>
      <c r="E287" s="247">
        <v>54.88</v>
      </c>
      <c r="F287" s="93">
        <f t="shared" si="50"/>
        <v>329.80769230769226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128148.37</v>
      </c>
      <c r="E288" s="247">
        <v>69019.429999999993</v>
      </c>
      <c r="F288" s="93">
        <f t="shared" si="50"/>
        <v>53.858999533119302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6595</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6"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248979.13</v>
      </c>
      <c r="E5" s="79">
        <f t="shared" si="0"/>
        <v>282291.88</v>
      </c>
      <c r="F5" s="80">
        <f t="shared" ref="F5:F141" si="1">IF(D5&gt;0,IF(E5/D5&gt;=100,"&gt;&gt;100",E5/D5*100),"-")</f>
        <v>113.37973588388715</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53449.1</v>
      </c>
      <c r="E6" s="81">
        <f t="shared" si="2"/>
        <v>62226.95</v>
      </c>
      <c r="F6" s="63">
        <f t="shared" si="1"/>
        <v>116.42282096424448</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53449.1</v>
      </c>
      <c r="E7" s="249">
        <v>62226.95</v>
      </c>
      <c r="F7" s="63">
        <f t="shared" si="1"/>
        <v>116.42282096424448</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195530.03</v>
      </c>
      <c r="E13" s="81">
        <f t="shared" si="4"/>
        <v>0</v>
      </c>
      <c r="F13" s="63">
        <f t="shared" si="1"/>
        <v>0</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195530.03</v>
      </c>
      <c r="E14" s="249">
        <v>0</v>
      </c>
      <c r="F14" s="63">
        <f t="shared" si="1"/>
        <v>0</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220064.93</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2000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2000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30583.759999999998</v>
      </c>
      <c r="E28" s="81">
        <f t="shared" si="6"/>
        <v>37198.01</v>
      </c>
      <c r="F28" s="63">
        <f t="shared" si="1"/>
        <v>121.62667376411535</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30583.759999999998</v>
      </c>
      <c r="E30" s="249">
        <v>37198.01</v>
      </c>
      <c r="F30" s="63">
        <f t="shared" si="1"/>
        <v>121.62667376411535</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18124.21</v>
      </c>
      <c r="E35" s="81">
        <f t="shared" si="7"/>
        <v>49857.64</v>
      </c>
      <c r="F35" s="63">
        <f t="shared" si="1"/>
        <v>275.08862455246327</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588</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588</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18124.21</v>
      </c>
      <c r="E39" s="81">
        <f t="shared" si="9"/>
        <v>25139.11</v>
      </c>
      <c r="F39" s="63">
        <f t="shared" si="1"/>
        <v>138.70458353771008</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18124.21</v>
      </c>
      <c r="E40" s="249">
        <v>25139.11</v>
      </c>
      <c r="F40" s="63">
        <f t="shared" si="1"/>
        <v>138.70458353771008</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24130.53</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24130.53</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40087.19</v>
      </c>
      <c r="E75" s="81">
        <f t="shared" si="15"/>
        <v>26028.45</v>
      </c>
      <c r="F75" s="63">
        <f t="shared" si="1"/>
        <v>64.929594715917972</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28493.74</v>
      </c>
      <c r="E76" s="249">
        <v>8908.5</v>
      </c>
      <c r="F76" s="63">
        <f t="shared" si="1"/>
        <v>31.264762014393334</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11593.45</v>
      </c>
      <c r="E81" s="249">
        <v>17119.95</v>
      </c>
      <c r="F81" s="63">
        <f t="shared" si="1"/>
        <v>147.66915801594865</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476717.38</v>
      </c>
      <c r="E82" s="81">
        <f t="shared" si="16"/>
        <v>622050.25000000012</v>
      </c>
      <c r="F82" s="63">
        <f t="shared" si="1"/>
        <v>130.48616981407309</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424019.87</v>
      </c>
      <c r="E84" s="249">
        <v>553395.55000000005</v>
      </c>
      <c r="F84" s="63">
        <f t="shared" si="1"/>
        <v>130.51170219923893</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24265.53</v>
      </c>
      <c r="E85" s="249">
        <v>33487.64</v>
      </c>
      <c r="F85" s="63">
        <f t="shared" si="1"/>
        <v>138.00498072780607</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28431.98</v>
      </c>
      <c r="E86" s="249">
        <v>20919.93</v>
      </c>
      <c r="F86" s="63">
        <f t="shared" si="1"/>
        <v>73.578871397630422</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14247.13</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8026.83</v>
      </c>
      <c r="E89" s="81">
        <f t="shared" si="17"/>
        <v>0</v>
      </c>
      <c r="F89" s="63">
        <f t="shared" si="1"/>
        <v>0</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8026.83</v>
      </c>
      <c r="E106" s="249">
        <v>0</v>
      </c>
      <c r="F106" s="63">
        <f t="shared" si="1"/>
        <v>0</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56677.13</v>
      </c>
      <c r="E107" s="81">
        <f t="shared" si="21"/>
        <v>69838</v>
      </c>
      <c r="F107" s="63">
        <f t="shared" si="1"/>
        <v>123.22077705769505</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35600</v>
      </c>
      <c r="E108" s="249">
        <v>55000</v>
      </c>
      <c r="F108" s="63">
        <f t="shared" si="1"/>
        <v>154.49438202247191</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1800</v>
      </c>
      <c r="E109" s="249">
        <v>4000</v>
      </c>
      <c r="F109" s="63">
        <f t="shared" si="1"/>
        <v>222.22222222222223</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5516.25</v>
      </c>
      <c r="E111" s="249">
        <v>1800</v>
      </c>
      <c r="F111" s="63">
        <f t="shared" si="1"/>
        <v>32.630863358259688</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13760.88</v>
      </c>
      <c r="E113" s="249">
        <v>9038</v>
      </c>
      <c r="F113" s="63">
        <f t="shared" si="1"/>
        <v>65.678939137613298</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200615.84</v>
      </c>
      <c r="E114" s="81">
        <f t="shared" si="22"/>
        <v>288713.04000000004</v>
      </c>
      <c r="F114" s="63">
        <f t="shared" si="1"/>
        <v>143.91338191440917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191603.32</v>
      </c>
      <c r="E115" s="81">
        <f t="shared" si="23"/>
        <v>280173.04000000004</v>
      </c>
      <c r="F115" s="63">
        <f t="shared" si="1"/>
        <v>146.22556644634344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185603.32</v>
      </c>
      <c r="E116" s="249">
        <v>258353.17</v>
      </c>
      <c r="F116" s="63">
        <f t="shared" si="1"/>
        <v>139.19641631410474</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6000</v>
      </c>
      <c r="E117" s="249">
        <v>21819.87</v>
      </c>
      <c r="F117" s="63">
        <f t="shared" si="1"/>
        <v>363.66449999999998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2660</v>
      </c>
      <c r="E118" s="81">
        <f t="shared" si="24"/>
        <v>2240</v>
      </c>
      <c r="F118" s="63">
        <f t="shared" si="1"/>
        <v>84.210526315789465</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2660</v>
      </c>
      <c r="E120" s="249">
        <v>2240</v>
      </c>
      <c r="F120" s="63">
        <f t="shared" si="1"/>
        <v>84.210526315789465</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6352.52</v>
      </c>
      <c r="E122" s="81">
        <f t="shared" si="25"/>
        <v>6300</v>
      </c>
      <c r="F122" s="63">
        <f t="shared" si="1"/>
        <v>99.173241485268832</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6352.52</v>
      </c>
      <c r="E124" s="249">
        <v>6300</v>
      </c>
      <c r="F124" s="63">
        <f t="shared" si="1"/>
        <v>99.173241485268832</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93016.39</v>
      </c>
      <c r="E129" s="81">
        <f t="shared" si="26"/>
        <v>118329.71</v>
      </c>
      <c r="F129" s="63">
        <f t="shared" si="1"/>
        <v>127.21382758457946</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58241.75</v>
      </c>
      <c r="E133" s="249">
        <v>44787.89</v>
      </c>
      <c r="F133" s="63">
        <f t="shared" si="1"/>
        <v>76.899972957543341</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30768.09</v>
      </c>
      <c r="E135" s="249">
        <v>65550.22</v>
      </c>
      <c r="F135" s="63">
        <f t="shared" si="1"/>
        <v>213.04611368466487</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5991.6</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2000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4006.55</v>
      </c>
      <c r="E140" s="249">
        <v>0</v>
      </c>
      <c r="F140" s="63">
        <f t="shared" si="1"/>
        <v>0</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1172827.8599999999</v>
      </c>
      <c r="E141" s="106">
        <f t="shared" si="28"/>
        <v>1496306.9800000002</v>
      </c>
      <c r="F141" s="82">
        <f t="shared" si="1"/>
        <v>127.58112516188014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5268.69</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30.25</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30.25</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30.25</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5238.4399999999996</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5238.4399999999996</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5238.4399999999996</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134760.01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1402339.8800000001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938155.31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413769.88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389048.7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4389.28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22816.78</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70449.34</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213.34</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37467.99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464184.57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1468025.58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997246.01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397339.18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467126.96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4284.67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22816.78</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67997.09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213.34</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37467.99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470779.57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69074.310000000056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54.88</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54.88</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54.88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54.88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69019.429999999993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69019.429999999993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3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5</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27861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2025-02-17T09:20:02Z</cp:lastPrinted>
  <dcterms:created xsi:type="dcterms:W3CDTF">2022-04-01T05:14:30Z</dcterms:created>
  <dcterms:modified xsi:type="dcterms:W3CDTF">2025-02-17T10:57:22Z</dcterms:modified>
</cp:coreProperties>
</file>