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bookViews>
  <sheets>
    <sheet name="OPĆI DIO" sheetId="1" r:id="rId1"/>
    <sheet name="PLAN PRIHODA" sheetId="2" r:id="rId2"/>
    <sheet name="Rashodi" sheetId="4" r:id="rId3"/>
  </sheets>
  <definedNames>
    <definedName name="_xlnm.Print_Area" localSheetId="0">'OPĆI DIO'!$A$1:$H$28</definedName>
    <definedName name="_xlnm.Print_Area" localSheetId="1">'PLAN PRIHODA'!$A$1:$G$28</definedName>
    <definedName name="_xlnm.Print_Titles" localSheetId="1">'PLAN PRIHODA'!$5:$5</definedName>
  </definedNames>
  <calcPr calcId="191029" fullCalcOnLoad="1"/>
</workbook>
</file>

<file path=xl/calcChain.xml><?xml version="1.0" encoding="utf-8"?>
<calcChain xmlns="http://schemas.openxmlformats.org/spreadsheetml/2006/main">
  <c r="C9" i="2" l="1"/>
  <c r="M58" i="4"/>
  <c r="M36" i="4"/>
  <c r="M37" i="4"/>
  <c r="M39" i="4"/>
  <c r="M40" i="4"/>
  <c r="M41" i="4"/>
  <c r="M42" i="4"/>
  <c r="M43" i="4"/>
  <c r="M44" i="4"/>
  <c r="M45" i="4"/>
  <c r="M47" i="4"/>
  <c r="M48" i="4"/>
  <c r="M49" i="4"/>
  <c r="M50" i="4"/>
  <c r="M51" i="4"/>
  <c r="M53" i="4"/>
  <c r="M54" i="4"/>
  <c r="M57" i="4"/>
  <c r="M23" i="4"/>
  <c r="M25" i="4"/>
  <c r="M27" i="4"/>
  <c r="M28" i="4"/>
  <c r="M29" i="4"/>
  <c r="M30" i="4"/>
  <c r="M32" i="4"/>
  <c r="M33" i="4"/>
  <c r="M34" i="4"/>
  <c r="M35" i="4"/>
  <c r="M13" i="4"/>
  <c r="K15" i="4"/>
  <c r="M15" i="4"/>
  <c r="K52" i="4"/>
  <c r="K46" i="4"/>
  <c r="K38" i="4"/>
  <c r="K31" i="4"/>
  <c r="K26" i="4"/>
  <c r="K24" i="4"/>
  <c r="K21" i="4"/>
  <c r="M21" i="4"/>
  <c r="C22" i="2"/>
  <c r="E13" i="2"/>
  <c r="E26" i="2"/>
  <c r="C11" i="2"/>
  <c r="I26" i="4"/>
  <c r="I31" i="4"/>
  <c r="I38" i="4"/>
  <c r="I46" i="4"/>
  <c r="I52" i="4"/>
  <c r="I56" i="4"/>
  <c r="M56" i="4"/>
  <c r="I24" i="4"/>
  <c r="I22" i="4"/>
  <c r="M22" i="4"/>
  <c r="I20" i="4"/>
  <c r="D13" i="2"/>
  <c r="D26" i="2"/>
  <c r="B27" i="2"/>
  <c r="B16" i="2"/>
  <c r="B26" i="2"/>
  <c r="F20" i="2"/>
  <c r="F26" i="2"/>
  <c r="H13" i="1"/>
  <c r="C16" i="2"/>
  <c r="H16" i="1"/>
  <c r="H17" i="1"/>
  <c r="F12" i="1"/>
  <c r="F15" i="1"/>
  <c r="G20" i="2"/>
  <c r="G26" i="2"/>
  <c r="C18" i="2"/>
  <c r="C26" i="2"/>
  <c r="B28" i="2"/>
  <c r="G26" i="1"/>
  <c r="H26" i="1"/>
  <c r="F26" i="1"/>
  <c r="G12" i="1"/>
  <c r="H28" i="1"/>
  <c r="G15" i="1"/>
  <c r="G18" i="1"/>
  <c r="G28" i="1"/>
  <c r="H12" i="1"/>
  <c r="H15" i="1"/>
  <c r="F18" i="1"/>
  <c r="K14" i="4"/>
  <c r="M14" i="4"/>
  <c r="M31" i="4"/>
  <c r="I18" i="4"/>
  <c r="I11" i="4"/>
  <c r="M26" i="4"/>
  <c r="M52" i="4"/>
  <c r="K20" i="4"/>
  <c r="M20" i="4"/>
  <c r="M38" i="4"/>
  <c r="M24" i="4"/>
  <c r="M46" i="4"/>
  <c r="K18" i="4"/>
  <c r="M18" i="4"/>
</calcChain>
</file>

<file path=xl/sharedStrings.xml><?xml version="1.0" encoding="utf-8"?>
<sst xmlns="http://schemas.openxmlformats.org/spreadsheetml/2006/main" count="167" uniqueCount="156">
  <si>
    <t>PRIHODI POSLOVANJA</t>
  </si>
  <si>
    <t>PRIHODI OD NEFINANCIJSKE IMOVINE</t>
  </si>
  <si>
    <t>RASHODI  POSLOVANJA</t>
  </si>
  <si>
    <t>RASHODI ZA NEFINANCIJSKU IMOVINU</t>
  </si>
  <si>
    <t>PRIMICI OD FINANCIJSKE IMOVINE I ZADUŽIVANJA</t>
  </si>
  <si>
    <t>IZDACI ZA FINANCIJSKU IMOVINU I OTPLATE ZAJMOVA</t>
  </si>
  <si>
    <t>NETO FINANCIRANJE</t>
  </si>
  <si>
    <t>VIŠAK / MANJAK + NETO FINANCIRANJE</t>
  </si>
  <si>
    <t>Izvor prihoda i primitaka</t>
  </si>
  <si>
    <t>Oznaka                           rač.iz                                      računskog                                         plana</t>
  </si>
  <si>
    <t>Ukupno (po izvorima)</t>
  </si>
  <si>
    <t>PRIHODI UKUPNO</t>
  </si>
  <si>
    <t>RASHODI UKUPNO</t>
  </si>
  <si>
    <t>I. OPĆI DIO</t>
  </si>
  <si>
    <t>Članak 1.</t>
  </si>
  <si>
    <t>Članak 2.</t>
  </si>
  <si>
    <t>A. PLAN PRIHODA I PRIMITAKA</t>
  </si>
  <si>
    <t>Indeks</t>
  </si>
  <si>
    <t xml:space="preserve">       Prihodi i rashodi te primici i izdaci po ekonomskoj klasifikaciji utvrđeni u Planu prihoda i primitaka te Planu rashoda i izdataka u Financijskom planu ostvareni su, kako slijedi:</t>
  </si>
  <si>
    <t>Opći prihodi i primici PLAN</t>
  </si>
  <si>
    <t>Opći prihodi i primici OSTVARENJE</t>
  </si>
  <si>
    <t>Vlastiti prihodi PLAN</t>
  </si>
  <si>
    <t>Vlastiti prihodi OSTVARENJE</t>
  </si>
  <si>
    <t>Pomoći PLAN</t>
  </si>
  <si>
    <t>6413 - Kamate na depozite po viđenju</t>
  </si>
  <si>
    <t>6711 - Prihodi za financiranje rashoda poslovanja</t>
  </si>
  <si>
    <t>Pomoći OSTVARENJE</t>
  </si>
  <si>
    <t>-</t>
  </si>
  <si>
    <t>RAZLIKA - VIŠAK</t>
  </si>
  <si>
    <t>6831 - ostali prihodi</t>
  </si>
  <si>
    <t>MANJAK IZ PRETHODNE GODINE</t>
  </si>
  <si>
    <t xml:space="preserve">6361 - Tekuće pomoći iz DP </t>
  </si>
  <si>
    <t>Plan 
za 2022.</t>
  </si>
  <si>
    <t>Izvršenje        01.01.-30.06.2022.</t>
  </si>
  <si>
    <t>Plan
za 2022.</t>
  </si>
  <si>
    <t>2022.</t>
  </si>
  <si>
    <t>Ukupno prihodi i primici za 2022. - OSTVARENJE</t>
  </si>
  <si>
    <t xml:space="preserve">6615 - prihodi od pruženih usluga </t>
  </si>
  <si>
    <t/>
  </si>
  <si>
    <t>Izvršenje po programskoj klasifikaciji</t>
  </si>
  <si>
    <t>Izvori</t>
  </si>
  <si>
    <t>Projekt/Aktivnost</t>
  </si>
  <si>
    <t>VRSTA RASHODA I IZDATAKA</t>
  </si>
  <si>
    <t>Indeks 2/1</t>
  </si>
  <si>
    <t>1</t>
  </si>
  <si>
    <t>2</t>
  </si>
  <si>
    <t>3</t>
  </si>
  <si>
    <t>UKUPNO RASHODI I IZDATCI</t>
  </si>
  <si>
    <t>311</t>
  </si>
  <si>
    <t xml:space="preserve">Plaće (Bruto)                                                                                       </t>
  </si>
  <si>
    <t>3111</t>
  </si>
  <si>
    <t xml:space="preserve">Plaće za redovan rad                                                                                </t>
  </si>
  <si>
    <t>313</t>
  </si>
  <si>
    <t xml:space="preserve">Doprinosi na plaće                                                                                  </t>
  </si>
  <si>
    <t>3132</t>
  </si>
  <si>
    <t xml:space="preserve">Doprinosi za obvezno zdravstveno osiguranje                                                         </t>
  </si>
  <si>
    <t>321</t>
  </si>
  <si>
    <t xml:space="preserve">Naknade troškova zaposlenima                                                                        </t>
  </si>
  <si>
    <t>3212</t>
  </si>
  <si>
    <t xml:space="preserve">Ostali rashodi za zaposlene                                                                         </t>
  </si>
  <si>
    <t>3213</t>
  </si>
  <si>
    <t xml:space="preserve">Stručno usavršavanje zaposlenika                                                                    </t>
  </si>
  <si>
    <t>322</t>
  </si>
  <si>
    <t xml:space="preserve">Rashodi za materijal i energiju                                                                     </t>
  </si>
  <si>
    <t>3221</t>
  </si>
  <si>
    <t xml:space="preserve">Uredski materijal i ostali materijalni rashodi                                                      </t>
  </si>
  <si>
    <t>3222</t>
  </si>
  <si>
    <t xml:space="preserve">Materijal i sirovine                                                                                </t>
  </si>
  <si>
    <t>3223</t>
  </si>
  <si>
    <t xml:space="preserve">Energija                                                                                            </t>
  </si>
  <si>
    <t>3224</t>
  </si>
  <si>
    <t xml:space="preserve">Materijal i dijelovi za tekuće i investicijsko održavanje                                           </t>
  </si>
  <si>
    <t>3225</t>
  </si>
  <si>
    <t xml:space="preserve">Sitni inventar i auto gume                                                                          </t>
  </si>
  <si>
    <t>3227</t>
  </si>
  <si>
    <t xml:space="preserve">Službena, radna i zaštitna odjeća i obuća                                                           </t>
  </si>
  <si>
    <t>323</t>
  </si>
  <si>
    <t xml:space="preserve">Rashodi za usluge                                                                                   </t>
  </si>
  <si>
    <t>3231</t>
  </si>
  <si>
    <t xml:space="preserve">Usluge telefona, pošte i prijevoza                                                                  </t>
  </si>
  <si>
    <t>3232</t>
  </si>
  <si>
    <t xml:space="preserve">Usluge tekućeg i investicijskog održavanja                                                          </t>
  </si>
  <si>
    <t>3234</t>
  </si>
  <si>
    <t xml:space="preserve">Komunalne usluge                                                                                    </t>
  </si>
  <si>
    <t>3236</t>
  </si>
  <si>
    <t xml:space="preserve">Zdravstvene i veterinarske usluge                                                                   </t>
  </si>
  <si>
    <t>3237</t>
  </si>
  <si>
    <t xml:space="preserve">Intelektualne i osobne usluge                                                                       </t>
  </si>
  <si>
    <t>3238</t>
  </si>
  <si>
    <t xml:space="preserve">Računalne usluge                                                                                    </t>
  </si>
  <si>
    <t>3239</t>
  </si>
  <si>
    <t xml:space="preserve">Ostale usluge                                                                                       </t>
  </si>
  <si>
    <t>329</t>
  </si>
  <si>
    <t xml:space="preserve">Ostali nespomenuti rashodi poslovanja                                                               </t>
  </si>
  <si>
    <t>3293</t>
  </si>
  <si>
    <t xml:space="preserve">Reprezentacija                                                                                      </t>
  </si>
  <si>
    <t>3299</t>
  </si>
  <si>
    <t>343</t>
  </si>
  <si>
    <t xml:space="preserve">Ostali financijski rashodi                                                                          </t>
  </si>
  <si>
    <t>3431</t>
  </si>
  <si>
    <t xml:space="preserve">Bankarske usluge i usluge platnog prometa                                                           </t>
  </si>
  <si>
    <t>422</t>
  </si>
  <si>
    <t xml:space="preserve">Postrojenja i oprema                                                                                </t>
  </si>
  <si>
    <t>Izvorni plan 2022</t>
  </si>
  <si>
    <t>Izvršenje 2022</t>
  </si>
  <si>
    <t xml:space="preserve">Aktivnost A002040101: Redovan rad Dječjeg vrtića Košutica </t>
  </si>
  <si>
    <t>Izvor 01. Opći prihodi i primici</t>
  </si>
  <si>
    <t>Izvor 03. Vlastiti prihodi</t>
  </si>
  <si>
    <t>Izvor 05. Pomoći</t>
  </si>
  <si>
    <t xml:space="preserve">Program 01 - Predškolski odgoj </t>
  </si>
  <si>
    <t>Za razdoblje od 01.01.2022. do 30.06.2022.</t>
  </si>
  <si>
    <t xml:space="preserve">Ostali rashodi za zaposlene (regres i božićnica)                                                                         </t>
  </si>
  <si>
    <t>Dnevnice za službeni put u zemlji</t>
  </si>
  <si>
    <t xml:space="preserve">Naknade za prijevoz na posao        </t>
  </si>
  <si>
    <t>Naknada za korištenje privatnog automobila u službene svrhe</t>
  </si>
  <si>
    <t xml:space="preserve">Naknade za rad Upravnog vijeća </t>
  </si>
  <si>
    <t xml:space="preserve">Zatezne kamate </t>
  </si>
  <si>
    <t xml:space="preserve">Uredski namještaj </t>
  </si>
  <si>
    <t xml:space="preserve">Uređaji, strojevi i oprema za ostale namjene </t>
  </si>
  <si>
    <t xml:space="preserve">Članarine </t>
  </si>
  <si>
    <t xml:space="preserve">Pristojbe i naknade </t>
  </si>
  <si>
    <t>6115 - porez i prirez na dohodak po godišnjoj prijavi</t>
  </si>
  <si>
    <t xml:space="preserve">6429 - ostali prihodi od nefinancijek imovine </t>
  </si>
  <si>
    <t xml:space="preserve">6631 - tekuće donacije od ostalih subjekata </t>
  </si>
  <si>
    <t>Ostali nespomenuti financijski izdaci</t>
  </si>
  <si>
    <t xml:space="preserve">Članak 3. </t>
  </si>
  <si>
    <t>Članak 4.</t>
  </si>
  <si>
    <t xml:space="preserve">      Rashodi za nabavu dugotrajne imovine ostvareni su u iznosu od 1.828,50 kuna i odnose se nabavu računalne opreme.</t>
  </si>
  <si>
    <t>Članak 5.</t>
  </si>
  <si>
    <t>UPRAVNO VIJEĆE</t>
  </si>
  <si>
    <t xml:space="preserve">DJEČJEG VRTIĆA KOŠUTICA FERDINANDOVAC </t>
  </si>
  <si>
    <t>PREDSJEDNIK UPRAVNOG VIJEĆA:</t>
  </si>
  <si>
    <t>Miroslav Fuček</t>
  </si>
  <si>
    <t>Članak 6.</t>
  </si>
  <si>
    <t>koji će se pokriti u slijedećem razdoblju.</t>
  </si>
  <si>
    <t xml:space="preserve">      Manjak prihoda i primitaka prema utvrđenom rezultatu poslovanja po polugodišnjem izvještaju o izvršenju Financijskog plana za 2022. godinu iznosi 48.232,50 kuna    </t>
  </si>
  <si>
    <t xml:space="preserve">     IZVJEŠTAJ O ZADUŽIVANJU </t>
  </si>
  <si>
    <t xml:space="preserve">     STANJE NENAPLAĆENIH POTRAŽIVANJA</t>
  </si>
  <si>
    <t xml:space="preserve">     Dječji vrtić Košutica se u razdoblju od 01. siječnja do 30.lipnja 2022. godine nije dugoročno zaduživalo.</t>
  </si>
  <si>
    <t>dječjem vrtiću.</t>
  </si>
  <si>
    <t xml:space="preserve">     STANJE NEPODMIRENIH OBVEZA</t>
  </si>
  <si>
    <t xml:space="preserve">rashode za uredski materijal, namirnice, usluge telefona, komunalne i zdravstvene, računalne usluge, te obveze za bankarske usluge i platni promet. </t>
  </si>
  <si>
    <t xml:space="preserve">      Ukupni prihodi poslovanja u periodu od 1. siječnja do 30. lipnja ostvareni su u iznosu 596.360,20 kuna, što je 43,05% od planiranog godišnjeg iznosa. Od ukupno ostvarenih prihoda, 503.756,03 kuna je uplaćeno iz Proračuna Općine Ferdinandovac za podmirenje rashoda za zaposlene (bruto plaće i naknade za prijevoz na posao). Iznos od 89.035,00 kunua je ostvaren od uplata roditelja za financiranje boravka djece u dječjem vrtiću, 720,00 kuna je ostvareno od sufinanciranja djece koja su išla u malu školu, 539,91 kuna se odnosi na povrat naplaćenih troškova i kamata po ovrsi (Č.M.)  600,00 kuna donacije od turističke agencije kojom su podmireni troškovi dnevnica odgojiteljicama koje su bila pratnja djece prilikom izleta, i 1.709,26 kuna se odnos na povrat poreza i prireza na dohodak po godišnjoj prijavi za 2021. godinu. </t>
  </si>
  <si>
    <t xml:space="preserve">      Ukupni rashodi poslovanja u periodu od 1. siječnja do 30. lipnja su ostvareni u iznosu 644.592,70 kuna, što je 46,53% od planiranog godišnjeg iznosa. Od ukupno ostvarenih rashoda poslovanja, iznos od 511.481,02 kuna je utrošen na rashode za zaposlene (plaće), 27.609,70 kuna na naknade troškova zaposlenima (dnevnice, naknade za prijevoz na posao, stručno usavršavanje, naknada za korištenje privatnog automobila u službene svrhe). Iznos od 73.499,45 kuna je utrošen na rashode za materijal i energiju (uredski materijal, literatura, sredstva za čišćenje i ostali materijalni rashodi, sitni inventar, namirnice, voda, plin i električna energija). Iznos od 22.825,16 kuna je utrošen za rashode za usluge (telefona, pošte, tekućeg i investicijskog održavanja, komunalne i zdravstvene te računalne usluge). Iznos od 6.328,17 kuna je utrošeno za ostale nespomenute rashode poslovanja (naknade članovima Upravnog vijeća, reprezentaciju te HRT pristojbu). Financijski rashodi su ostvareni u iznosu od 2.849,20 kuna, a odnose na naknade za bankarske usluge i platni promet, zatezne kamate i javnobilježničku pristojbu.</t>
  </si>
  <si>
    <t xml:space="preserve">     Dječji vrtić Košutica na dan 30.lipnja 2022. godine nije imao duga po kreditima i pozajmicama.</t>
  </si>
  <si>
    <t xml:space="preserve">     Nenaplaćena potraživanja dječjeg vrtića Košutica na dan 30. lipanj 2022. godine iznose 4.550,00 kuna i odnose se na potraživanja od roditelja za smještaj djece u </t>
  </si>
  <si>
    <t>Ukupno prihodi i primici za 2022. - PLAN</t>
  </si>
  <si>
    <t xml:space="preserve">      Preneseni manjak iz prethodne godine iznosi 20.213,12 kuna.</t>
  </si>
  <si>
    <t>POLUGODIŠNJI IZVJEŠTAJ O IZVRŠENJU FINANCIJSKOG PLANA                                                                   DJEČJEG VRTIĆA KOŠUTICA FERDINANDOVAC  ZA PRVO POLUGODIŠTE 2022. GODINE</t>
  </si>
  <si>
    <t xml:space="preserve">     Nepodmirene i nedospjele obveze dječjeg vrtića Košutica dan 30. lipanj 2022. godine iznose 87.372,94 kuna, i odnose se na obaveze na plaće, poreze i doprinose, </t>
  </si>
  <si>
    <t xml:space="preserve">      Ovaj Polugodišnji izvještaj o izvršenju Financijskog plana objavit će se na Oglasnoj ploči Dječjeg vrtića Košutica Ferdinandovac.</t>
  </si>
  <si>
    <t xml:space="preserve">     Na temelju članka 86. Zakona o proračunu ("Narodne novine" broj 144/21) i članka 41. Statuta Dječjeg vrtića Košutica Ferdinandovac KLASA: 601-02/22-01/45, URBROJ: 2137/15-68-22-4 od 18. srpnja 2022. godine, Upravno vijeće Dječjeg vrtića Košutica Ferdinandovac na 13.sjednici održanoj 26. srpnja 2022. godine usvojilo je</t>
  </si>
  <si>
    <t>KLASA: 601-02/21-01/59</t>
  </si>
  <si>
    <t>URBROJ: 2137/15-68-22-4</t>
  </si>
  <si>
    <t xml:space="preserve">Ferdinandovac,  26  . srpnja 2022. </t>
  </si>
  <si>
    <r>
      <t xml:space="preserve">       Financijski plan Dječjeg vrtića Košutica Ferdinandovac za 2022. godinu K</t>
    </r>
    <r>
      <rPr>
        <sz val="10"/>
        <rFont val="Arial"/>
        <family val="2"/>
        <charset val="238"/>
      </rPr>
      <t>LASA:601-02/21-01/59 , URBROJ: 2137/15-68-21-2 od 23. prosinca  2021</t>
    </r>
    <r>
      <rPr>
        <sz val="10"/>
        <color indexed="8"/>
        <rFont val="Arial"/>
        <family val="2"/>
        <charset val="238"/>
      </rPr>
      <t>.  (u daljnjem tekstu: Financijski plan) ostvaren je u prvom polugodištu 2022. kako slijedi: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</si>
</sst>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3" formatCode="0.00##\%"/>
  </numFmts>
  <fonts count="39" x14ac:knownFonts="1">
    <font>
      <sz val="10"/>
      <color indexed="8"/>
      <name val="MS Sans Serif"/>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1"/>
      <color indexed="8"/>
      <name val="Calibri"/>
      <family val="2"/>
      <charset val="238"/>
    </font>
    <font>
      <sz val="10"/>
      <name val="Arial"/>
      <family val="2"/>
      <charset val="238"/>
    </font>
    <font>
      <b/>
      <sz val="10"/>
      <name val="Arial"/>
      <family val="2"/>
      <charset val="238"/>
    </font>
    <font>
      <sz val="10"/>
      <color indexed="8"/>
      <name val="Arial"/>
      <family val="2"/>
      <charset val="238"/>
    </font>
    <font>
      <b/>
      <sz val="10"/>
      <color indexed="8"/>
      <name val="Arial"/>
      <family val="2"/>
      <charset val="238"/>
    </font>
    <font>
      <b/>
      <sz val="14"/>
      <color indexed="8"/>
      <name val="Arial"/>
      <family val="2"/>
      <charset val="238"/>
    </font>
    <font>
      <i/>
      <sz val="9.85"/>
      <color indexed="8"/>
      <name val="Arial"/>
      <family val="2"/>
      <charset val="238"/>
    </font>
    <font>
      <b/>
      <sz val="9.85"/>
      <color indexed="8"/>
      <name val="Arial"/>
      <family val="2"/>
      <charset val="238"/>
    </font>
    <font>
      <sz val="9.85"/>
      <color indexed="8"/>
      <name val="Arial"/>
      <family val="2"/>
      <charset val="238"/>
    </font>
    <font>
      <i/>
      <sz val="10"/>
      <color indexed="8"/>
      <name val="Arial"/>
      <family val="2"/>
      <charset val="238"/>
    </font>
    <font>
      <b/>
      <sz val="12"/>
      <color indexed="8"/>
      <name val="Arial"/>
      <family val="2"/>
      <charset val="238"/>
    </font>
    <font>
      <sz val="14"/>
      <color indexed="8"/>
      <name val="Arial"/>
      <family val="2"/>
      <charset val="238"/>
    </font>
    <font>
      <sz val="12"/>
      <color indexed="8"/>
      <name val="Arial"/>
      <family val="2"/>
      <charset val="238"/>
    </font>
    <font>
      <b/>
      <sz val="12"/>
      <name val="Arial"/>
      <family val="2"/>
      <charset val="238"/>
    </font>
    <font>
      <sz val="12"/>
      <name val="Arial"/>
      <family val="2"/>
      <charset val="238"/>
    </font>
    <font>
      <b/>
      <sz val="9"/>
      <name val="Arial"/>
      <family val="2"/>
      <charset val="238"/>
    </font>
    <font>
      <sz val="9"/>
      <name val="Arial"/>
      <family val="2"/>
      <charset val="238"/>
    </font>
    <font>
      <sz val="11"/>
      <color indexed="8"/>
      <name val="MS Sans Serif"/>
      <charset val="238"/>
    </font>
    <font>
      <b/>
      <sz val="11"/>
      <name val="Arial"/>
      <family val="2"/>
      <charset val="238"/>
    </font>
    <font>
      <sz val="11"/>
      <color indexed="8"/>
      <name val="Arial"/>
      <family val="2"/>
      <charset val="238"/>
    </font>
    <font>
      <b/>
      <sz val="11"/>
      <color indexed="9"/>
      <name val="Arial"/>
      <family val="2"/>
      <charset val="238"/>
    </font>
    <font>
      <b/>
      <sz val="11"/>
      <color indexed="63"/>
      <name val="Arial"/>
      <family val="2"/>
      <charset val="238"/>
    </font>
    <font>
      <b/>
      <sz val="11"/>
      <color indexed="8"/>
      <name val="Arial"/>
      <family val="2"/>
      <charset val="238"/>
    </font>
    <font>
      <sz val="11"/>
      <name val="Arial"/>
      <family val="2"/>
      <charset val="238"/>
    </font>
    <font>
      <sz val="9"/>
      <color indexed="8"/>
      <name val="Arial"/>
      <family val="2"/>
      <charset val="238"/>
    </font>
    <font>
      <sz val="10"/>
      <color theme="1"/>
      <name val="Arial"/>
      <family val="2"/>
      <charset val="238"/>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3" fillId="8"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9" borderId="1" applyNumberFormat="0" applyAlignment="0" applyProtection="0"/>
    <xf numFmtId="0" fontId="11" fillId="0" borderId="6" applyNumberFormat="0" applyFill="0" applyAlignment="0" applyProtection="0"/>
    <xf numFmtId="0" fontId="12" fillId="9" borderId="0" applyNumberFormat="0" applyBorder="0" applyAlignment="0" applyProtection="0"/>
    <xf numFmtId="0" fontId="14" fillId="0" borderId="0"/>
    <xf numFmtId="0" fontId="13" fillId="0" borderId="7" applyNumberFormat="0" applyFill="0" applyAlignment="0" applyProtection="0"/>
  </cellStyleXfs>
  <cellXfs count="266">
    <xf numFmtId="0" fontId="0" fillId="0" borderId="0" xfId="0" applyNumberFormat="1" applyFill="1" applyBorder="1" applyAlignment="1" applyProtection="1"/>
    <xf numFmtId="0" fontId="18"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center" wrapText="1"/>
    </xf>
    <xf numFmtId="0" fontId="14" fillId="0" borderId="0" xfId="36" applyFont="1" applyFill="1" applyAlignment="1">
      <alignment horizontal="justify" wrapText="1"/>
    </xf>
    <xf numFmtId="0" fontId="38" fillId="0" borderId="0" xfId="36" applyFont="1" applyFill="1" applyAlignment="1">
      <alignment horizontal="left" wrapText="1"/>
    </xf>
    <xf numFmtId="0" fontId="14" fillId="0" borderId="0" xfId="0" applyFont="1"/>
    <xf numFmtId="0" fontId="16" fillId="0" borderId="0" xfId="0" applyNumberFormat="1" applyFont="1" applyFill="1" applyBorder="1" applyAlignment="1" applyProtection="1"/>
    <xf numFmtId="0" fontId="17" fillId="0" borderId="0" xfId="0" applyNumberFormat="1" applyFont="1" applyFill="1" applyBorder="1" applyAlignment="1" applyProtection="1"/>
    <xf numFmtId="0" fontId="16" fillId="0" borderId="0" xfId="0" applyNumberFormat="1" applyFont="1" applyFill="1" applyBorder="1" applyAlignment="1" applyProtection="1">
      <alignment vertical="center" wrapText="1"/>
    </xf>
    <xf numFmtId="0" fontId="16" fillId="0" borderId="0" xfId="0" applyNumberFormat="1" applyFont="1" applyFill="1" applyBorder="1" applyAlignment="1" applyProtection="1">
      <alignment horizontal="center" vertical="center" wrapText="1"/>
    </xf>
    <xf numFmtId="1" fontId="14" fillId="0" borderId="0" xfId="0" applyNumberFormat="1" applyFont="1" applyAlignment="1">
      <alignment wrapText="1"/>
    </xf>
    <xf numFmtId="0" fontId="14" fillId="0" borderId="0" xfId="0" applyFont="1" applyAlignment="1">
      <alignment horizontal="right"/>
    </xf>
    <xf numFmtId="1" fontId="15" fillId="0" borderId="8" xfId="0" applyNumberFormat="1" applyFont="1" applyBorder="1" applyAlignment="1">
      <alignment wrapText="1"/>
    </xf>
    <xf numFmtId="0" fontId="16"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vertical="center"/>
    </xf>
    <xf numFmtId="0" fontId="19" fillId="0" borderId="0" xfId="0" applyFont="1" applyBorder="1" applyAlignment="1">
      <alignment vertical="center"/>
    </xf>
    <xf numFmtId="0" fontId="17" fillId="0" borderId="0" xfId="0" applyNumberFormat="1" applyFont="1" applyFill="1" applyBorder="1" applyAlignment="1" applyProtection="1">
      <alignment vertical="center"/>
    </xf>
    <xf numFmtId="0" fontId="20" fillId="0" borderId="0" xfId="0" applyFont="1" applyBorder="1" applyAlignment="1">
      <alignment vertical="center"/>
    </xf>
    <xf numFmtId="0" fontId="21" fillId="0" borderId="0" xfId="0" quotePrefix="1" applyFont="1" applyBorder="1" applyAlignment="1">
      <alignment horizontal="left" vertical="center"/>
    </xf>
    <xf numFmtId="0" fontId="19" fillId="0" borderId="0" xfId="0" quotePrefix="1" applyFont="1" applyBorder="1" applyAlignment="1">
      <alignment horizontal="left" vertical="center"/>
    </xf>
    <xf numFmtId="0" fontId="21" fillId="0" borderId="0" xfId="0" applyFont="1" applyBorder="1" applyAlignment="1">
      <alignment vertical="center"/>
    </xf>
    <xf numFmtId="0" fontId="20" fillId="0" borderId="0" xfId="0" quotePrefix="1" applyFont="1" applyBorder="1" applyAlignment="1">
      <alignment horizontal="left" vertical="center" wrapText="1"/>
    </xf>
    <xf numFmtId="0" fontId="21" fillId="0" borderId="0" xfId="0" quotePrefix="1" applyFont="1" applyBorder="1" applyAlignment="1">
      <alignment horizontal="left" vertical="center" wrapText="1"/>
    </xf>
    <xf numFmtId="0" fontId="20" fillId="0" borderId="0" xfId="0" quotePrefix="1" applyFont="1" applyBorder="1" applyAlignment="1">
      <alignment horizontal="left" vertical="center"/>
    </xf>
    <xf numFmtId="0" fontId="20" fillId="0" borderId="0" xfId="0" applyFont="1" applyBorder="1" applyAlignment="1">
      <alignment horizontal="left" vertical="center"/>
    </xf>
    <xf numFmtId="3" fontId="22" fillId="0" borderId="0" xfId="0" applyNumberFormat="1" applyFont="1" applyFill="1" applyBorder="1" applyAlignment="1" applyProtection="1"/>
    <xf numFmtId="0" fontId="20" fillId="0" borderId="9" xfId="0" quotePrefix="1" applyFont="1" applyBorder="1" applyAlignment="1">
      <alignment horizontal="left" vertical="center" wrapText="1"/>
    </xf>
    <xf numFmtId="0" fontId="17" fillId="0" borderId="9" xfId="0" quotePrefix="1" applyNumberFormat="1" applyFont="1" applyFill="1" applyBorder="1" applyAlignment="1" applyProtection="1">
      <alignment horizontal="left" vertical="center"/>
    </xf>
    <xf numFmtId="3" fontId="16" fillId="0" borderId="0" xfId="0" quotePrefix="1" applyNumberFormat="1" applyFont="1" applyFill="1" applyBorder="1" applyAlignment="1" applyProtection="1">
      <alignment horizontal="left"/>
    </xf>
    <xf numFmtId="3" fontId="17" fillId="0" borderId="0" xfId="0" quotePrefix="1" applyNumberFormat="1" applyFont="1" applyFill="1" applyBorder="1" applyAlignment="1" applyProtection="1">
      <alignment horizontal="left"/>
    </xf>
    <xf numFmtId="3" fontId="16" fillId="0" borderId="0" xfId="0" applyNumberFormat="1" applyFont="1" applyFill="1" applyBorder="1" applyAlignment="1" applyProtection="1"/>
    <xf numFmtId="3" fontId="17" fillId="0" borderId="0" xfId="0" quotePrefix="1" applyNumberFormat="1" applyFont="1" applyFill="1" applyBorder="1" applyAlignment="1" applyProtection="1">
      <alignment horizontal="left" wrapText="1"/>
    </xf>
    <xf numFmtId="3" fontId="17" fillId="0" borderId="0" xfId="0" applyNumberFormat="1" applyFont="1" applyFill="1" applyBorder="1" applyAlignment="1" applyProtection="1"/>
    <xf numFmtId="0" fontId="23" fillId="0" borderId="0" xfId="0" quotePrefix="1" applyFont="1" applyBorder="1" applyAlignment="1">
      <alignment horizontal="left" vertical="center"/>
    </xf>
    <xf numFmtId="3" fontId="16" fillId="0" borderId="0" xfId="0" applyNumberFormat="1" applyFont="1" applyFill="1" applyBorder="1" applyAlignment="1" applyProtection="1">
      <alignment horizontal="left"/>
    </xf>
    <xf numFmtId="0" fontId="24"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vertical="center"/>
    </xf>
    <xf numFmtId="0" fontId="17" fillId="0" borderId="0" xfId="0" quotePrefix="1" applyNumberFormat="1" applyFont="1" applyFill="1" applyBorder="1" applyAlignment="1" applyProtection="1">
      <alignment horizontal="left"/>
    </xf>
    <xf numFmtId="0" fontId="25" fillId="0" borderId="0" xfId="0" applyNumberFormat="1" applyFont="1" applyFill="1" applyBorder="1" applyAlignment="1" applyProtection="1"/>
    <xf numFmtId="0" fontId="24" fillId="0" borderId="0" xfId="0" applyNumberFormat="1" applyFont="1" applyFill="1" applyBorder="1" applyAlignment="1" applyProtection="1">
      <alignment wrapText="1"/>
    </xf>
    <xf numFmtId="0" fontId="23" fillId="0" borderId="10" xfId="0" quotePrefix="1" applyFont="1" applyBorder="1" applyAlignment="1">
      <alignment horizontal="left" wrapText="1"/>
    </xf>
    <xf numFmtId="0" fontId="23" fillId="0" borderId="9" xfId="0" quotePrefix="1" applyFont="1" applyBorder="1" applyAlignment="1">
      <alignment horizontal="left" wrapText="1"/>
    </xf>
    <xf numFmtId="0" fontId="23" fillId="0" borderId="9" xfId="0" quotePrefix="1" applyFont="1" applyBorder="1" applyAlignment="1">
      <alignment horizontal="center" wrapText="1"/>
    </xf>
    <xf numFmtId="0" fontId="23" fillId="0" borderId="9" xfId="0" quotePrefix="1" applyNumberFormat="1" applyFont="1" applyFill="1" applyBorder="1" applyAlignment="1" applyProtection="1">
      <alignment horizontal="left"/>
    </xf>
    <xf numFmtId="0" fontId="17" fillId="0" borderId="11" xfId="0" applyNumberFormat="1" applyFont="1" applyFill="1" applyBorder="1" applyAlignment="1" applyProtection="1">
      <alignment horizontal="center" wrapText="1"/>
    </xf>
    <xf numFmtId="0" fontId="17" fillId="0" borderId="11" xfId="0" applyNumberFormat="1" applyFont="1" applyFill="1" applyBorder="1" applyAlignment="1" applyProtection="1">
      <alignment horizontal="center" vertical="center" wrapText="1"/>
    </xf>
    <xf numFmtId="0" fontId="17" fillId="0" borderId="12" xfId="0" applyFont="1" applyBorder="1" applyAlignment="1">
      <alignment horizontal="center" vertical="center" wrapText="1"/>
    </xf>
    <xf numFmtId="0" fontId="25" fillId="0" borderId="9" xfId="0" applyNumberFormat="1" applyFont="1" applyFill="1" applyBorder="1" applyAlignment="1" applyProtection="1">
      <alignment wrapText="1"/>
    </xf>
    <xf numFmtId="0" fontId="23" fillId="0" borderId="9" xfId="0" quotePrefix="1" applyFont="1" applyBorder="1" applyAlignment="1">
      <alignment horizontal="left"/>
    </xf>
    <xf numFmtId="0" fontId="23" fillId="0" borderId="9" xfId="0" applyNumberFormat="1" applyFont="1" applyFill="1" applyBorder="1" applyAlignment="1" applyProtection="1">
      <alignment wrapText="1"/>
    </xf>
    <xf numFmtId="0" fontId="25" fillId="0" borderId="9" xfId="0" applyNumberFormat="1" applyFont="1" applyFill="1" applyBorder="1" applyAlignment="1" applyProtection="1">
      <alignment horizontal="center" wrapText="1"/>
    </xf>
    <xf numFmtId="0" fontId="18" fillId="0" borderId="0" xfId="0" quotePrefix="1" applyNumberFormat="1" applyFont="1" applyFill="1" applyBorder="1" applyAlignment="1" applyProtection="1">
      <alignment horizontal="left" wrapText="1"/>
    </xf>
    <xf numFmtId="0" fontId="16" fillId="0" borderId="0" xfId="0" applyNumberFormat="1" applyFont="1" applyFill="1" applyBorder="1" applyAlignment="1" applyProtection="1">
      <alignment horizontal="center"/>
    </xf>
    <xf numFmtId="0" fontId="17" fillId="0" borderId="0" xfId="0" applyFont="1" applyBorder="1" applyAlignment="1">
      <alignment horizontal="center" vertical="center" wrapText="1"/>
    </xf>
    <xf numFmtId="4" fontId="14" fillId="0" borderId="11" xfId="0" applyNumberFormat="1" applyFont="1" applyBorder="1"/>
    <xf numFmtId="0" fontId="14" fillId="20" borderId="9" xfId="0" applyNumberFormat="1" applyFont="1" applyFill="1" applyBorder="1" applyAlignment="1" applyProtection="1"/>
    <xf numFmtId="0" fontId="26" fillId="20" borderId="10" xfId="0" applyFont="1" applyFill="1" applyBorder="1" applyAlignment="1">
      <alignment horizontal="left"/>
    </xf>
    <xf numFmtId="4" fontId="23" fillId="20" borderId="11" xfId="0" applyNumberFormat="1" applyFont="1" applyFill="1" applyBorder="1" applyAlignment="1" applyProtection="1">
      <alignment horizontal="right" wrapText="1"/>
    </xf>
    <xf numFmtId="4" fontId="23" fillId="0" borderId="11" xfId="0" applyNumberFormat="1" applyFont="1" applyBorder="1" applyAlignment="1">
      <alignment horizontal="right"/>
    </xf>
    <xf numFmtId="4" fontId="23" fillId="20" borderId="11" xfId="0" applyNumberFormat="1" applyFont="1" applyFill="1" applyBorder="1" applyAlignment="1">
      <alignment horizontal="right"/>
    </xf>
    <xf numFmtId="4" fontId="23" fillId="0" borderId="11" xfId="0" applyNumberFormat="1" applyFont="1" applyFill="1" applyBorder="1" applyAlignment="1" applyProtection="1">
      <alignment horizontal="right" wrapText="1"/>
    </xf>
    <xf numFmtId="4" fontId="23" fillId="0" borderId="10" xfId="0" applyNumberFormat="1" applyFont="1" applyBorder="1" applyAlignment="1">
      <alignment horizontal="right"/>
    </xf>
    <xf numFmtId="4" fontId="24" fillId="0" borderId="9" xfId="0" applyNumberFormat="1" applyFont="1" applyFill="1" applyBorder="1" applyAlignment="1" applyProtection="1"/>
    <xf numFmtId="0" fontId="18" fillId="0" borderId="0" xfId="0" applyNumberFormat="1" applyFont="1" applyFill="1" applyBorder="1" applyAlignment="1" applyProtection="1">
      <alignment horizontal="left" vertical="center" wrapText="1"/>
    </xf>
    <xf numFmtId="0" fontId="17" fillId="0" borderId="0" xfId="0" quotePrefix="1" applyNumberFormat="1" applyFont="1" applyFill="1" applyBorder="1" applyAlignment="1" applyProtection="1">
      <alignment horizontal="left" vertical="center"/>
    </xf>
    <xf numFmtId="0" fontId="27" fillId="0" borderId="0" xfId="0" applyFont="1" applyFill="1" applyBorder="1" applyAlignment="1">
      <alignment horizontal="center" vertical="center"/>
    </xf>
    <xf numFmtId="0" fontId="15" fillId="0" borderId="0" xfId="0"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0" borderId="0" xfId="0" applyNumberFormat="1" applyFont="1" applyBorder="1"/>
    <xf numFmtId="4" fontId="15" fillId="0" borderId="0" xfId="0" applyNumberFormat="1" applyFont="1" applyBorder="1" applyAlignment="1">
      <alignment horizontal="center"/>
    </xf>
    <xf numFmtId="1" fontId="15" fillId="0" borderId="0" xfId="0" applyNumberFormat="1" applyFont="1" applyFill="1" applyBorder="1" applyAlignment="1">
      <alignment horizontal="right" vertical="top" wrapText="1"/>
    </xf>
    <xf numFmtId="1" fontId="15" fillId="0" borderId="0" xfId="0" applyNumberFormat="1" applyFont="1" applyFill="1" applyBorder="1" applyAlignment="1">
      <alignment horizontal="left" wrapText="1"/>
    </xf>
    <xf numFmtId="1" fontId="14" fillId="0" borderId="0" xfId="0" applyNumberFormat="1" applyFont="1" applyBorder="1" applyAlignment="1">
      <alignment horizontal="left" wrapText="1"/>
    </xf>
    <xf numFmtId="1" fontId="14" fillId="0" borderId="0" xfId="0" applyNumberFormat="1" applyFont="1" applyBorder="1" applyAlignment="1">
      <alignment wrapText="1"/>
    </xf>
    <xf numFmtId="1" fontId="15" fillId="0" borderId="0" xfId="0" applyNumberFormat="1" applyFont="1" applyBorder="1" applyAlignment="1">
      <alignment wrapText="1"/>
    </xf>
    <xf numFmtId="4" fontId="14" fillId="0" borderId="0" xfId="0" applyNumberFormat="1" applyFont="1" applyBorder="1" applyAlignment="1">
      <alignment horizontal="right" vertical="center" wrapText="1"/>
    </xf>
    <xf numFmtId="4" fontId="14" fillId="0" borderId="13"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1" fontId="15" fillId="0" borderId="14" xfId="0" applyNumberFormat="1" applyFont="1" applyBorder="1" applyAlignment="1">
      <alignment horizontal="left" wrapText="1"/>
    </xf>
    <xf numFmtId="4" fontId="15" fillId="0" borderId="15" xfId="0" applyNumberFormat="1" applyFont="1" applyBorder="1"/>
    <xf numFmtId="4" fontId="15" fillId="0" borderId="15" xfId="0" applyNumberFormat="1" applyFont="1" applyBorder="1" applyAlignment="1">
      <alignment horizontal="center" vertical="center" wrapText="1"/>
    </xf>
    <xf numFmtId="4" fontId="15" fillId="0" borderId="11" xfId="0" applyNumberFormat="1" applyFont="1" applyBorder="1"/>
    <xf numFmtId="4" fontId="15" fillId="21" borderId="16" xfId="0" applyNumberFormat="1" applyFont="1" applyFill="1" applyBorder="1" applyAlignment="1">
      <alignment horizontal="right" vertical="center" wrapText="1"/>
    </xf>
    <xf numFmtId="4" fontId="14" fillId="21" borderId="13" xfId="0" applyNumberFormat="1" applyFont="1" applyFill="1" applyBorder="1" applyAlignment="1">
      <alignment horizontal="right" vertical="center" wrapText="1"/>
    </xf>
    <xf numFmtId="4" fontId="15" fillId="21" borderId="13" xfId="0" applyNumberFormat="1" applyFont="1" applyFill="1" applyBorder="1"/>
    <xf numFmtId="4" fontId="14" fillId="21" borderId="13" xfId="0" applyNumberFormat="1" applyFont="1" applyFill="1" applyBorder="1"/>
    <xf numFmtId="4" fontId="15" fillId="21" borderId="15" xfId="0" applyNumberFormat="1" applyFont="1" applyFill="1" applyBorder="1"/>
    <xf numFmtId="4" fontId="14" fillId="21" borderId="11" xfId="0" applyNumberFormat="1" applyFont="1" applyFill="1" applyBorder="1"/>
    <xf numFmtId="4" fontId="15" fillId="21" borderId="11" xfId="0" applyNumberFormat="1" applyFont="1" applyFill="1" applyBorder="1"/>
    <xf numFmtId="4" fontId="15" fillId="21" borderId="15" xfId="0" applyNumberFormat="1" applyFont="1" applyFill="1" applyBorder="1" applyAlignment="1">
      <alignment horizontal="center" vertical="center" wrapText="1"/>
    </xf>
    <xf numFmtId="4" fontId="14" fillId="21" borderId="11" xfId="0" applyNumberFormat="1" applyFont="1" applyFill="1" applyBorder="1" applyAlignment="1">
      <alignment horizontal="center" vertical="center" wrapText="1"/>
    </xf>
    <xf numFmtId="1" fontId="14" fillId="0" borderId="17" xfId="0" applyNumberFormat="1" applyFont="1" applyBorder="1" applyAlignment="1">
      <alignment horizontal="left" wrapText="1"/>
    </xf>
    <xf numFmtId="1" fontId="15" fillId="0" borderId="17" xfId="0" applyNumberFormat="1" applyFont="1" applyBorder="1" applyAlignment="1">
      <alignment horizontal="left" wrapText="1"/>
    </xf>
    <xf numFmtId="1" fontId="14" fillId="0" borderId="17" xfId="0" applyNumberFormat="1" applyFont="1" applyBorder="1" applyAlignment="1">
      <alignment wrapText="1"/>
    </xf>
    <xf numFmtId="4" fontId="23" fillId="22" borderId="11" xfId="0" applyNumberFormat="1" applyFont="1" applyFill="1" applyBorder="1" applyAlignment="1" applyProtection="1">
      <alignment horizontal="right" wrapText="1"/>
    </xf>
    <xf numFmtId="1" fontId="28" fillId="19" borderId="14" xfId="0" applyNumberFormat="1" applyFont="1" applyFill="1" applyBorder="1" applyAlignment="1">
      <alignment horizontal="right" vertical="top" wrapText="1"/>
    </xf>
    <xf numFmtId="0" fontId="29" fillId="0" borderId="0" xfId="0" applyFont="1" applyFill="1" applyBorder="1" applyAlignment="1">
      <alignment horizontal="center" vertical="center"/>
    </xf>
    <xf numFmtId="0" fontId="29" fillId="0" borderId="0" xfId="0" applyFont="1"/>
    <xf numFmtId="1" fontId="28" fillId="19" borderId="18" xfId="0" applyNumberFormat="1" applyFont="1" applyFill="1" applyBorder="1" applyAlignment="1">
      <alignment horizontal="left" wrapText="1"/>
    </xf>
    <xf numFmtId="0" fontId="28" fillId="21" borderId="19"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21" borderId="20"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Border="1" applyAlignment="1">
      <alignment horizontal="center" vertical="center" wrapText="1"/>
    </xf>
    <xf numFmtId="4" fontId="15" fillId="0" borderId="21" xfId="0" applyNumberFormat="1" applyFont="1" applyBorder="1"/>
    <xf numFmtId="4" fontId="14" fillId="21" borderId="22" xfId="0" applyNumberFormat="1" applyFont="1" applyFill="1" applyBorder="1"/>
    <xf numFmtId="4" fontId="14" fillId="0" borderId="22" xfId="0" applyNumberFormat="1" applyFont="1" applyBorder="1"/>
    <xf numFmtId="4" fontId="15" fillId="0" borderId="23" xfId="0" applyNumberFormat="1" applyFont="1" applyBorder="1"/>
    <xf numFmtId="4" fontId="15" fillId="21" borderId="23" xfId="0" applyNumberFormat="1" applyFont="1" applyFill="1" applyBorder="1"/>
    <xf numFmtId="4" fontId="14" fillId="0" borderId="24" xfId="0" applyNumberFormat="1" applyFont="1" applyBorder="1"/>
    <xf numFmtId="4" fontId="14" fillId="21" borderId="24" xfId="0" applyNumberFormat="1" applyFont="1" applyFill="1" applyBorder="1"/>
    <xf numFmtId="1" fontId="14" fillId="0" borderId="25" xfId="0" applyNumberFormat="1" applyFont="1" applyBorder="1" applyAlignment="1">
      <alignment wrapText="1"/>
    </xf>
    <xf numFmtId="4" fontId="14" fillId="21" borderId="26" xfId="0" applyNumberFormat="1" applyFont="1" applyFill="1" applyBorder="1"/>
    <xf numFmtId="1" fontId="15" fillId="0" borderId="10" xfId="0" applyNumberFormat="1" applyFont="1" applyBorder="1" applyAlignment="1">
      <alignment horizontal="left" wrapText="1"/>
    </xf>
    <xf numFmtId="4" fontId="14" fillId="21" borderId="27" xfId="0" applyNumberFormat="1" applyFont="1" applyFill="1" applyBorder="1"/>
    <xf numFmtId="1" fontId="15" fillId="21" borderId="18" xfId="0" applyNumberFormat="1" applyFont="1" applyFill="1" applyBorder="1" applyAlignment="1">
      <alignment wrapText="1"/>
    </xf>
    <xf numFmtId="1" fontId="15" fillId="0" borderId="11" xfId="0" applyNumberFormat="1" applyFont="1" applyBorder="1" applyAlignment="1">
      <alignment wrapText="1"/>
    </xf>
    <xf numFmtId="4" fontId="14" fillId="22" borderId="11" xfId="0" applyNumberFormat="1" applyFont="1" applyFill="1" applyBorder="1"/>
    <xf numFmtId="0" fontId="30" fillId="0" borderId="0" xfId="0" applyFont="1"/>
    <xf numFmtId="0" fontId="31" fillId="0" borderId="0" xfId="0" applyFont="1" applyAlignment="1">
      <alignment horizontal="center"/>
    </xf>
    <xf numFmtId="0" fontId="31" fillId="0" borderId="0" xfId="0" applyFont="1"/>
    <xf numFmtId="0" fontId="32" fillId="0" borderId="0" xfId="0" applyFont="1"/>
    <xf numFmtId="0" fontId="34" fillId="23" borderId="0" xfId="0" applyFont="1" applyFill="1" applyAlignment="1">
      <alignment horizontal="left"/>
    </xf>
    <xf numFmtId="0" fontId="32" fillId="23" borderId="0" xfId="0" applyFont="1" applyFill="1"/>
    <xf numFmtId="0" fontId="31" fillId="0" borderId="0" xfId="0" applyFont="1" applyAlignment="1">
      <alignment horizontal="left"/>
    </xf>
    <xf numFmtId="0" fontId="32" fillId="0" borderId="0" xfId="0" applyFont="1" applyAlignment="1">
      <alignment horizontal="left"/>
    </xf>
    <xf numFmtId="0" fontId="35" fillId="0" borderId="0" xfId="0" applyFont="1" applyAlignment="1">
      <alignment horizontal="left"/>
    </xf>
    <xf numFmtId="0" fontId="36" fillId="0" borderId="0" xfId="0" applyFont="1" applyAlignment="1">
      <alignment horizontal="left"/>
    </xf>
    <xf numFmtId="4" fontId="32" fillId="0" borderId="0" xfId="0" applyNumberFormat="1" applyFont="1"/>
    <xf numFmtId="4" fontId="30" fillId="0" borderId="0" xfId="0" applyNumberFormat="1" applyFont="1"/>
    <xf numFmtId="0" fontId="31" fillId="0" borderId="0" xfId="0" applyFont="1" applyFill="1" applyAlignment="1">
      <alignment horizontal="left"/>
    </xf>
    <xf numFmtId="0" fontId="32" fillId="0" borderId="0" xfId="0" applyFont="1" applyFill="1"/>
    <xf numFmtId="4" fontId="31" fillId="0" borderId="0" xfId="0" applyNumberFormat="1" applyFont="1" applyFill="1" applyAlignment="1">
      <alignment horizontal="right"/>
    </xf>
    <xf numFmtId="0" fontId="30" fillId="0" borderId="0" xfId="0" applyFont="1" applyFill="1"/>
    <xf numFmtId="0" fontId="33" fillId="18" borderId="0" xfId="0" applyFont="1" applyFill="1" applyAlignment="1">
      <alignment horizontal="left"/>
    </xf>
    <xf numFmtId="0" fontId="36" fillId="0" borderId="0" xfId="0" applyFont="1" applyFill="1"/>
    <xf numFmtId="4" fontId="33" fillId="0" borderId="0" xfId="0" applyNumberFormat="1" applyFont="1" applyFill="1" applyAlignment="1">
      <alignment horizontal="right"/>
    </xf>
    <xf numFmtId="183" fontId="33" fillId="0" borderId="0" xfId="0" applyNumberFormat="1" applyFont="1" applyFill="1" applyAlignment="1">
      <alignment horizontal="right"/>
    </xf>
    <xf numFmtId="0" fontId="34" fillId="0" borderId="0" xfId="0" applyFont="1" applyFill="1" applyAlignment="1">
      <alignment horizontal="left"/>
    </xf>
    <xf numFmtId="4" fontId="34" fillId="0" borderId="0" xfId="0" applyNumberFormat="1" applyFont="1" applyFill="1" applyAlignment="1">
      <alignment horizontal="right"/>
    </xf>
    <xf numFmtId="0" fontId="31" fillId="20" borderId="0" xfId="0" applyFont="1" applyFill="1" applyAlignment="1">
      <alignment horizontal="left"/>
    </xf>
    <xf numFmtId="0" fontId="28" fillId="21" borderId="16" xfId="0" applyFont="1" applyFill="1" applyBorder="1" applyAlignment="1">
      <alignment horizontal="center" vertical="center" wrapText="1"/>
    </xf>
    <xf numFmtId="0" fontId="28" fillId="21" borderId="15" xfId="0" applyFont="1" applyFill="1" applyBorder="1" applyAlignment="1">
      <alignment horizontal="center" vertical="center" wrapText="1"/>
    </xf>
    <xf numFmtId="0" fontId="28" fillId="0" borderId="15" xfId="0" applyFont="1" applyBorder="1" applyAlignment="1">
      <alignment horizontal="center" vertical="center" wrapText="1"/>
    </xf>
    <xf numFmtId="1" fontId="29" fillId="19" borderId="25" xfId="0" applyNumberFormat="1" applyFont="1" applyFill="1" applyBorder="1" applyAlignment="1">
      <alignment horizontal="left" wrapText="1"/>
    </xf>
    <xf numFmtId="1" fontId="28" fillId="19" borderId="8" xfId="0" applyNumberFormat="1" applyFont="1" applyFill="1" applyBorder="1" applyAlignment="1">
      <alignment horizontal="left" wrapText="1"/>
    </xf>
    <xf numFmtId="4" fontId="15" fillId="0" borderId="16" xfId="0" applyNumberFormat="1" applyFont="1" applyBorder="1" applyAlignment="1">
      <alignment vertical="center" wrapText="1"/>
    </xf>
    <xf numFmtId="0" fontId="28" fillId="0" borderId="16" xfId="0" applyFont="1" applyBorder="1" applyAlignment="1">
      <alignment horizontal="right" vertical="center" wrapText="1"/>
    </xf>
    <xf numFmtId="1" fontId="29" fillId="19" borderId="8" xfId="0" applyNumberFormat="1" applyFont="1" applyFill="1" applyBorder="1" applyAlignment="1">
      <alignment horizontal="left" wrapText="1"/>
    </xf>
    <xf numFmtId="4" fontId="15" fillId="0" borderId="28" xfId="0" applyNumberFormat="1" applyFont="1" applyBorder="1"/>
    <xf numFmtId="0" fontId="31" fillId="24" borderId="0" xfId="0" applyFont="1" applyFill="1" applyAlignment="1">
      <alignment horizontal="left"/>
    </xf>
    <xf numFmtId="0" fontId="31" fillId="25" borderId="0" xfId="0" applyFont="1" applyFill="1" applyAlignment="1">
      <alignment horizontal="left"/>
    </xf>
    <xf numFmtId="0" fontId="16" fillId="0" borderId="0" xfId="0" applyFont="1" applyAlignment="1">
      <alignment horizontal="center"/>
    </xf>
    <xf numFmtId="0" fontId="16" fillId="0" borderId="0" xfId="0" applyFont="1"/>
    <xf numFmtId="0" fontId="16" fillId="22" borderId="0" xfId="0" applyFont="1" applyFill="1"/>
    <xf numFmtId="0" fontId="16" fillId="22" borderId="0" xfId="0" applyFont="1" applyFill="1" applyAlignment="1">
      <alignment wrapText="1"/>
    </xf>
    <xf numFmtId="0" fontId="17" fillId="22" borderId="0" xfId="0" applyFont="1" applyFill="1"/>
    <xf numFmtId="0" fontId="17" fillId="22" borderId="0" xfId="0" applyFont="1" applyFill="1" applyAlignment="1">
      <alignment wrapText="1"/>
    </xf>
    <xf numFmtId="0" fontId="15" fillId="0" borderId="0" xfId="0" applyFont="1"/>
    <xf numFmtId="0" fontId="37" fillId="22" borderId="0" xfId="0" applyFont="1" applyFill="1"/>
    <xf numFmtId="0" fontId="17" fillId="0" borderId="0" xfId="0" applyFont="1"/>
    <xf numFmtId="0" fontId="16" fillId="0" borderId="0" xfId="0" applyFont="1" applyAlignment="1">
      <alignment wrapText="1"/>
    </xf>
    <xf numFmtId="4" fontId="28" fillId="0" borderId="16" xfId="0" applyNumberFormat="1" applyFont="1" applyBorder="1" applyAlignment="1">
      <alignment horizontal="right" vertical="center" wrapText="1"/>
    </xf>
    <xf numFmtId="0" fontId="16" fillId="22" borderId="0" xfId="0" applyFont="1" applyFill="1" applyAlignment="1">
      <alignment horizontal="left" wrapText="1"/>
    </xf>
    <xf numFmtId="0" fontId="14" fillId="0" borderId="0" xfId="0" applyNumberFormat="1" applyFont="1" applyFill="1" applyBorder="1" applyAlignment="1" applyProtection="1"/>
    <xf numFmtId="0" fontId="16" fillId="22" borderId="0" xfId="0" applyFont="1" applyFill="1" applyAlignment="1">
      <alignment horizontal="center"/>
    </xf>
    <xf numFmtId="0" fontId="17" fillId="22" borderId="0" xfId="0" applyFont="1" applyFill="1" applyAlignment="1">
      <alignment horizontal="center"/>
    </xf>
    <xf numFmtId="0" fontId="17" fillId="22" borderId="0" xfId="0" applyFont="1" applyFill="1" applyAlignment="1">
      <alignment horizontal="left" wrapText="1"/>
    </xf>
    <xf numFmtId="4" fontId="14" fillId="22" borderId="0" xfId="0" applyNumberFormat="1" applyFont="1" applyFill="1"/>
    <xf numFmtId="4" fontId="14" fillId="0" borderId="0" xfId="0" applyNumberFormat="1" applyFont="1"/>
    <xf numFmtId="0" fontId="14" fillId="0" borderId="0" xfId="0" applyFont="1" applyAlignment="1">
      <alignment horizontal="left"/>
    </xf>
    <xf numFmtId="0" fontId="14" fillId="0" borderId="0" xfId="0" applyFont="1" applyAlignment="1"/>
    <xf numFmtId="0" fontId="16" fillId="22" borderId="0" xfId="0" applyFont="1" applyFill="1" applyAlignment="1">
      <alignment horizontal="left" vertical="top" wrapText="1"/>
    </xf>
    <xf numFmtId="0" fontId="14" fillId="0" borderId="0" xfId="36" applyFont="1" applyFill="1" applyAlignment="1">
      <alignment horizontal="justify" wrapText="1"/>
    </xf>
    <xf numFmtId="0" fontId="23" fillId="0" borderId="0" xfId="0" applyNumberFormat="1" applyFont="1" applyFill="1" applyBorder="1" applyAlignment="1" applyProtection="1">
      <alignment horizontal="center" vertical="center" wrapText="1"/>
    </xf>
    <xf numFmtId="0" fontId="15" fillId="22" borderId="0" xfId="0" applyFont="1" applyFill="1" applyAlignment="1"/>
    <xf numFmtId="0" fontId="16" fillId="0" borderId="0" xfId="0" applyNumberFormat="1" applyFont="1" applyFill="1" applyBorder="1" applyAlignment="1" applyProtection="1"/>
    <xf numFmtId="0" fontId="26" fillId="0" borderId="10" xfId="0" quotePrefix="1" applyNumberFormat="1" applyFont="1" applyFill="1" applyBorder="1" applyAlignment="1" applyProtection="1">
      <alignment horizontal="left" wrapText="1"/>
    </xf>
    <xf numFmtId="0" fontId="27" fillId="0" borderId="9" xfId="0" applyNumberFormat="1" applyFont="1" applyFill="1" applyBorder="1" applyAlignment="1" applyProtection="1">
      <alignment wrapText="1"/>
    </xf>
    <xf numFmtId="0" fontId="26" fillId="0" borderId="10" xfId="0" applyNumberFormat="1" applyFont="1" applyFill="1" applyBorder="1" applyAlignment="1" applyProtection="1">
      <alignment horizontal="left" wrapText="1"/>
    </xf>
    <xf numFmtId="0" fontId="26" fillId="0" borderId="11" xfId="0" quotePrefix="1" applyNumberFormat="1" applyFont="1" applyFill="1" applyBorder="1" applyAlignment="1" applyProtection="1">
      <alignment horizontal="left" wrapText="1"/>
    </xf>
    <xf numFmtId="0" fontId="27" fillId="0" borderId="11" xfId="0" applyNumberFormat="1" applyFont="1" applyFill="1" applyBorder="1" applyAlignment="1" applyProtection="1">
      <alignment wrapText="1"/>
    </xf>
    <xf numFmtId="0" fontId="23" fillId="0" borderId="10" xfId="0" applyNumberFormat="1" applyFont="1" applyFill="1" applyBorder="1" applyAlignment="1" applyProtection="1">
      <alignment horizontal="left" wrapText="1"/>
    </xf>
    <xf numFmtId="0" fontId="25" fillId="0" borderId="9" xfId="0" applyNumberFormat="1" applyFont="1" applyFill="1" applyBorder="1" applyAlignment="1" applyProtection="1">
      <alignment wrapText="1"/>
    </xf>
    <xf numFmtId="0" fontId="16" fillId="0" borderId="9" xfId="0" applyNumberFormat="1" applyFont="1" applyFill="1" applyBorder="1" applyAlignment="1" applyProtection="1"/>
    <xf numFmtId="0" fontId="18" fillId="0" borderId="0" xfId="0" quotePrefix="1" applyNumberFormat="1" applyFont="1" applyFill="1" applyBorder="1" applyAlignment="1" applyProtection="1">
      <alignment horizontal="center" vertical="center" wrapText="1"/>
    </xf>
    <xf numFmtId="0" fontId="26" fillId="20" borderId="10" xfId="0" quotePrefix="1" applyNumberFormat="1" applyFont="1" applyFill="1" applyBorder="1" applyAlignment="1" applyProtection="1">
      <alignment horizontal="left" wrapText="1"/>
    </xf>
    <xf numFmtId="0" fontId="27" fillId="20" borderId="9" xfId="0" applyNumberFormat="1" applyFont="1" applyFill="1" applyBorder="1" applyAlignment="1" applyProtection="1">
      <alignment wrapText="1"/>
    </xf>
    <xf numFmtId="0" fontId="14" fillId="0" borderId="9" xfId="0" applyNumberFormat="1" applyFont="1" applyFill="1" applyBorder="1" applyAlignment="1" applyProtection="1"/>
    <xf numFmtId="0" fontId="23" fillId="0" borderId="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center" vertical="center" wrapText="1"/>
    </xf>
    <xf numFmtId="0" fontId="26" fillId="0" borderId="10" xfId="0" quotePrefix="1" applyFont="1" applyBorder="1" applyAlignment="1">
      <alignment horizontal="left"/>
    </xf>
    <xf numFmtId="0" fontId="14" fillId="0" borderId="9" xfId="0" applyNumberFormat="1" applyFont="1" applyFill="1" applyBorder="1" applyAlignment="1" applyProtection="1">
      <alignment wrapText="1"/>
    </xf>
    <xf numFmtId="0" fontId="26" fillId="20" borderId="10" xfId="0" applyNumberFormat="1" applyFont="1" applyFill="1" applyBorder="1" applyAlignment="1" applyProtection="1">
      <alignment horizontal="left" wrapText="1"/>
    </xf>
    <xf numFmtId="0" fontId="14" fillId="20" borderId="9" xfId="0" applyNumberFormat="1" applyFont="1" applyFill="1" applyBorder="1" applyAlignment="1" applyProtection="1"/>
    <xf numFmtId="4" fontId="15" fillId="21" borderId="23" xfId="0" applyNumberFormat="1" applyFont="1" applyFill="1" applyBorder="1" applyAlignment="1">
      <alignment horizontal="center"/>
    </xf>
    <xf numFmtId="4" fontId="15" fillId="21" borderId="31" xfId="0" applyNumberFormat="1" applyFont="1" applyFill="1" applyBorder="1" applyAlignment="1">
      <alignment horizont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8" fillId="0" borderId="29" xfId="0" quotePrefix="1" applyNumberFormat="1" applyFont="1" applyFill="1" applyBorder="1" applyAlignment="1" applyProtection="1">
      <alignment horizontal="left" wrapText="1"/>
    </xf>
    <xf numFmtId="0" fontId="24" fillId="0" borderId="29" xfId="0" applyNumberFormat="1" applyFont="1" applyFill="1" applyBorder="1" applyAlignment="1" applyProtection="1">
      <alignment wrapText="1"/>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4" fontId="15" fillId="0" borderId="0" xfId="0" applyNumberFormat="1" applyFont="1" applyBorder="1" applyAlignment="1">
      <alignment horizontal="center"/>
    </xf>
    <xf numFmtId="0" fontId="16"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center" wrapText="1"/>
    </xf>
    <xf numFmtId="4" fontId="15" fillId="0" borderId="30" xfId="0" applyNumberFormat="1" applyFont="1" applyBorder="1" applyAlignment="1">
      <alignment horizontal="center"/>
    </xf>
    <xf numFmtId="4" fontId="15" fillId="0" borderId="31" xfId="0" applyNumberFormat="1" applyFont="1" applyBorder="1" applyAlignment="1">
      <alignment horizontal="center"/>
    </xf>
    <xf numFmtId="4" fontId="15" fillId="0" borderId="32" xfId="0" applyNumberFormat="1" applyFont="1" applyBorder="1" applyAlignment="1">
      <alignment horizontal="center"/>
    </xf>
    <xf numFmtId="0" fontId="32" fillId="0" borderId="0" xfId="0" applyFont="1" applyAlignment="1">
      <alignment horizontal="left"/>
    </xf>
    <xf numFmtId="4" fontId="34" fillId="23" borderId="0" xfId="0" applyNumberFormat="1" applyFont="1" applyFill="1" applyAlignment="1">
      <alignment horizontal="right"/>
    </xf>
    <xf numFmtId="4" fontId="32" fillId="0" borderId="0" xfId="0" applyNumberFormat="1" applyFont="1" applyAlignment="1">
      <alignment horizontal="right"/>
    </xf>
    <xf numFmtId="4" fontId="31" fillId="0" borderId="0" xfId="0" applyNumberFormat="1" applyFont="1" applyFill="1" applyAlignment="1">
      <alignment horizontal="right"/>
    </xf>
    <xf numFmtId="0" fontId="36" fillId="0" borderId="0" xfId="0" applyFont="1" applyAlignment="1">
      <alignment horizontal="left"/>
    </xf>
    <xf numFmtId="4" fontId="36" fillId="0" borderId="0" xfId="0" applyNumberFormat="1" applyFont="1" applyAlignment="1">
      <alignment horizontal="right"/>
    </xf>
    <xf numFmtId="0" fontId="31" fillId="0" borderId="0" xfId="0" applyFont="1" applyAlignment="1">
      <alignment horizontal="left"/>
    </xf>
    <xf numFmtId="0" fontId="32" fillId="0" borderId="0" xfId="0" applyFont="1"/>
    <xf numFmtId="4" fontId="31" fillId="0" borderId="0" xfId="0" applyNumberFormat="1" applyFont="1" applyAlignment="1">
      <alignment horizontal="right"/>
    </xf>
    <xf numFmtId="4" fontId="31" fillId="0" borderId="0" xfId="0" applyNumberFormat="1" applyFont="1" applyAlignment="1">
      <alignment horizontal="center"/>
    </xf>
    <xf numFmtId="4" fontId="32" fillId="0" borderId="0" xfId="0" applyNumberFormat="1" applyFont="1" applyAlignment="1">
      <alignment horizontal="center"/>
    </xf>
    <xf numFmtId="0" fontId="32" fillId="0" borderId="0" xfId="0" applyFont="1" applyAlignment="1">
      <alignment horizontal="left" shrinkToFit="1"/>
    </xf>
    <xf numFmtId="0" fontId="35" fillId="0" borderId="0" xfId="0" applyFont="1" applyAlignment="1">
      <alignment horizontal="left"/>
    </xf>
    <xf numFmtId="4" fontId="35" fillId="0" borderId="0" xfId="0" applyNumberFormat="1" applyFont="1" applyAlignment="1">
      <alignment horizontal="right"/>
    </xf>
    <xf numFmtId="0" fontId="32" fillId="0" borderId="0" xfId="0" applyFont="1" applyAlignment="1">
      <alignment horizontal="center"/>
    </xf>
    <xf numFmtId="183" fontId="34" fillId="0" borderId="0" xfId="0" applyNumberFormat="1" applyFont="1" applyFill="1" applyAlignment="1">
      <alignment horizontal="right"/>
    </xf>
    <xf numFmtId="0" fontId="32" fillId="0" borderId="0" xfId="0" applyFont="1" applyFill="1"/>
    <xf numFmtId="183" fontId="34" fillId="23" borderId="0" xfId="0" applyNumberFormat="1" applyFont="1" applyFill="1" applyAlignment="1">
      <alignment horizontal="right"/>
    </xf>
    <xf numFmtId="0" fontId="32" fillId="23" borderId="0" xfId="0" applyFont="1" applyFill="1"/>
    <xf numFmtId="183" fontId="34" fillId="25" borderId="0" xfId="0" applyNumberFormat="1" applyFont="1" applyFill="1" applyAlignment="1">
      <alignment horizontal="right"/>
    </xf>
    <xf numFmtId="0" fontId="32" fillId="25" borderId="0" xfId="0" applyFont="1" applyFill="1"/>
    <xf numFmtId="4" fontId="32" fillId="0" borderId="0" xfId="0" applyNumberFormat="1" applyFont="1"/>
    <xf numFmtId="0" fontId="31" fillId="24" borderId="0" xfId="0" applyFont="1" applyFill="1" applyAlignment="1">
      <alignment horizontal="left"/>
    </xf>
    <xf numFmtId="183" fontId="34" fillId="24" borderId="0" xfId="0" applyNumberFormat="1" applyFont="1" applyFill="1" applyAlignment="1">
      <alignment horizontal="right"/>
    </xf>
    <xf numFmtId="0" fontId="32" fillId="24" borderId="0" xfId="0" applyFont="1" applyFill="1"/>
    <xf numFmtId="4" fontId="31" fillId="25" borderId="0" xfId="0" applyNumberFormat="1" applyFont="1" applyFill="1" applyAlignment="1">
      <alignment horizontal="right"/>
    </xf>
    <xf numFmtId="0" fontId="31" fillId="25" borderId="0" xfId="0" applyFont="1" applyFill="1" applyAlignment="1">
      <alignment horizontal="left"/>
    </xf>
    <xf numFmtId="0" fontId="32" fillId="20" borderId="0" xfId="0" applyFont="1" applyFill="1"/>
    <xf numFmtId="0" fontId="31" fillId="20" borderId="0" xfId="0" applyFont="1" applyFill="1" applyAlignment="1">
      <alignment horizontal="center"/>
    </xf>
    <xf numFmtId="0" fontId="31" fillId="18" borderId="0" xfId="0" applyFont="1" applyFill="1" applyAlignment="1">
      <alignment horizontal="left"/>
    </xf>
    <xf numFmtId="0" fontId="36" fillId="0" borderId="0" xfId="0" applyFont="1"/>
    <xf numFmtId="4" fontId="31" fillId="24" borderId="0" xfId="0" applyNumberFormat="1" applyFont="1" applyFill="1" applyAlignment="1">
      <alignment horizontal="right"/>
    </xf>
    <xf numFmtId="0" fontId="34" fillId="23" borderId="0" xfId="0" applyFont="1" applyFill="1" applyAlignment="1">
      <alignment horizontal="left"/>
    </xf>
    <xf numFmtId="0" fontId="31" fillId="20" borderId="0" xfId="0" applyFont="1" applyFill="1" applyAlignment="1">
      <alignment horizontal="left"/>
    </xf>
    <xf numFmtId="0" fontId="14" fillId="0" borderId="0" xfId="0" applyFont="1" applyAlignment="1">
      <alignment horizontal="center"/>
    </xf>
    <xf numFmtId="0" fontId="14" fillId="0" borderId="0" xfId="0" applyFont="1" applyAlignment="1">
      <alignment horizontal="left"/>
    </xf>
    <xf numFmtId="4" fontId="31" fillId="18" borderId="0" xfId="0" applyNumberFormat="1" applyFont="1" applyFill="1" applyAlignment="1">
      <alignment horizontal="right"/>
    </xf>
    <xf numFmtId="4" fontId="33" fillId="18" borderId="0" xfId="0" applyNumberFormat="1" applyFont="1" applyFill="1" applyAlignment="1">
      <alignment horizontal="right"/>
    </xf>
    <xf numFmtId="183" fontId="33" fillId="18" borderId="0" xfId="0" applyNumberFormat="1" applyFont="1" applyFill="1" applyAlignment="1">
      <alignment horizontal="right"/>
    </xf>
    <xf numFmtId="0" fontId="16" fillId="22" borderId="0" xfId="0" applyFont="1" applyFill="1" applyAlignment="1">
      <alignment horizontal="center"/>
    </xf>
    <xf numFmtId="0" fontId="17" fillId="22" borderId="0" xfId="0" applyFont="1" applyFill="1" applyAlignment="1">
      <alignment horizontal="left" wrapText="1"/>
    </xf>
    <xf numFmtId="0" fontId="16" fillId="22" borderId="0" xfId="0" applyFont="1" applyFill="1"/>
    <xf numFmtId="0" fontId="15" fillId="22" borderId="0" xfId="0" applyFont="1" applyFill="1"/>
    <xf numFmtId="0" fontId="17" fillId="22" borderId="0" xfId="0" applyFont="1" applyFill="1" applyAlignment="1">
      <alignment horizontal="center"/>
    </xf>
    <xf numFmtId="0" fontId="31" fillId="0" borderId="0" xfId="0" applyFont="1" applyAlignment="1">
      <alignment horizontal="center"/>
    </xf>
    <xf numFmtId="0" fontId="35" fillId="0" borderId="0" xfId="0" applyFont="1" applyAlignment="1">
      <alignment horizontal="center"/>
    </xf>
    <xf numFmtId="0" fontId="16" fillId="0" borderId="0" xfId="0" applyFont="1" applyAlignment="1">
      <alignment horizontal="center"/>
    </xf>
    <xf numFmtId="0" fontId="16" fillId="22" borderId="0" xfId="0" applyFont="1" applyFill="1" applyAlignment="1">
      <alignment horizontal="left" vertical="top" wrapText="1"/>
    </xf>
    <xf numFmtId="0" fontId="16" fillId="22" borderId="0" xfId="0" applyFont="1" applyFill="1" applyAlignment="1">
      <alignment wrapText="1"/>
    </xf>
    <xf numFmtId="0" fontId="16" fillId="22" borderId="0" xfId="0" applyFont="1" applyFill="1" applyAlignment="1">
      <alignment horizontal="left" vertical="center" wrapText="1"/>
    </xf>
    <xf numFmtId="0" fontId="16" fillId="22" borderId="0" xfId="0" applyFont="1" applyFill="1" applyAlignment="1">
      <alignment horizontal="left" wrapText="1"/>
    </xf>
  </cellXfs>
  <cellStyles count="3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Heading 1" xfId="29"/>
    <cellStyle name="Heading 2" xfId="30"/>
    <cellStyle name="Heading 3" xfId="31"/>
    <cellStyle name="Heading 4" xfId="32"/>
    <cellStyle name="Input" xfId="33"/>
    <cellStyle name="Linked Cell" xfId="34"/>
    <cellStyle name="Neutral" xfId="35"/>
    <cellStyle name="Normal" xfId="0" builtinId="0"/>
    <cellStyle name="Obično 2" xfId="36"/>
    <cellStyle name="Total"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9525</xdr:rowOff>
    </xdr:from>
    <xdr:to>
      <xdr:col>1</xdr:col>
      <xdr:colOff>0</xdr:colOff>
      <xdr:row>8</xdr:row>
      <xdr:rowOff>0</xdr:rowOff>
    </xdr:to>
    <xdr:sp macro="" textlink="">
      <xdr:nvSpPr>
        <xdr:cNvPr id="2702" name="Line 1"/>
        <xdr:cNvSpPr>
          <a:spLocks noChangeShapeType="1"/>
        </xdr:cNvSpPr>
      </xdr:nvSpPr>
      <xdr:spPr bwMode="auto">
        <a:xfrm>
          <a:off x="19050" y="1343025"/>
          <a:ext cx="1590675" cy="1438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9525</xdr:rowOff>
    </xdr:from>
    <xdr:to>
      <xdr:col>0</xdr:col>
      <xdr:colOff>1057275</xdr:colOff>
      <xdr:row>8</xdr:row>
      <xdr:rowOff>0</xdr:rowOff>
    </xdr:to>
    <xdr:sp macro="" textlink="">
      <xdr:nvSpPr>
        <xdr:cNvPr id="2703" name="Line 2"/>
        <xdr:cNvSpPr>
          <a:spLocks noChangeShapeType="1"/>
        </xdr:cNvSpPr>
      </xdr:nvSpPr>
      <xdr:spPr bwMode="auto">
        <a:xfrm>
          <a:off x="9525" y="1343025"/>
          <a:ext cx="1047750" cy="1438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zoomScaleNormal="100" workbookViewId="0">
      <selection activeCell="A9" sqref="A9:H9"/>
    </sheetView>
  </sheetViews>
  <sheetFormatPr defaultColWidth="11.42578125" defaultRowHeight="12.75" x14ac:dyDescent="0.2"/>
  <cols>
    <col min="1" max="2" width="4.28515625" style="7" customWidth="1"/>
    <col min="3" max="3" width="5.5703125" style="7" customWidth="1"/>
    <col min="4" max="4" width="5.28515625" style="54" customWidth="1"/>
    <col min="5" max="5" width="44.7109375" style="7" customWidth="1"/>
    <col min="6" max="6" width="15.140625" style="7" bestFit="1" customWidth="1"/>
    <col min="7" max="7" width="17.28515625" style="7" customWidth="1"/>
    <col min="8" max="8" width="16.7109375" style="7" customWidth="1"/>
    <col min="9" max="16384" width="11.42578125" style="7"/>
  </cols>
  <sheetData>
    <row r="1" spans="1:17" s="166" customFormat="1" ht="39.6" customHeight="1" x14ac:dyDescent="0.2">
      <c r="A1" s="5" t="s">
        <v>151</v>
      </c>
      <c r="B1" s="5"/>
      <c r="C1" s="5"/>
      <c r="D1" s="5"/>
      <c r="E1" s="5"/>
      <c r="F1" s="5"/>
      <c r="G1" s="5"/>
      <c r="H1" s="5"/>
    </row>
    <row r="4" spans="1:17" ht="33.6" customHeight="1" x14ac:dyDescent="0.2">
      <c r="A4" s="191" t="s">
        <v>148</v>
      </c>
      <c r="B4" s="191"/>
      <c r="C4" s="191"/>
      <c r="D4" s="191"/>
      <c r="E4" s="191"/>
      <c r="F4" s="191"/>
      <c r="G4" s="191"/>
      <c r="H4" s="191"/>
      <c r="K4" s="4"/>
      <c r="L4" s="4"/>
      <c r="M4" s="4"/>
      <c r="N4" s="4"/>
      <c r="O4" s="4"/>
      <c r="P4" s="4"/>
      <c r="Q4" s="4"/>
    </row>
    <row r="5" spans="1:17" ht="33.6" customHeight="1" x14ac:dyDescent="0.2">
      <c r="A5" s="176"/>
      <c r="B5" s="176"/>
      <c r="C5" s="176"/>
      <c r="D5" s="176"/>
      <c r="E5" s="176"/>
      <c r="F5" s="176"/>
      <c r="G5" s="176"/>
      <c r="H5" s="176"/>
      <c r="K5" s="175"/>
      <c r="L5" s="175"/>
      <c r="M5" s="175"/>
      <c r="N5" s="175"/>
      <c r="O5" s="175"/>
      <c r="P5" s="175"/>
      <c r="Q5" s="175"/>
    </row>
    <row r="6" spans="1:17" s="40" customFormat="1" ht="15.75" x14ac:dyDescent="0.2">
      <c r="A6" s="192" t="s">
        <v>13</v>
      </c>
      <c r="B6" s="192"/>
      <c r="C6" s="192"/>
      <c r="D6" s="192"/>
      <c r="E6" s="192"/>
      <c r="F6" s="192"/>
      <c r="G6" s="193"/>
      <c r="H6" s="193"/>
    </row>
    <row r="7" spans="1:17" x14ac:dyDescent="0.2">
      <c r="A7" s="194" t="s">
        <v>14</v>
      </c>
      <c r="B7" s="194"/>
      <c r="C7" s="194"/>
      <c r="D7" s="194"/>
      <c r="E7" s="194"/>
      <c r="F7" s="194"/>
      <c r="G7" s="194"/>
      <c r="H7" s="178"/>
    </row>
    <row r="8" spans="1:17" x14ac:dyDescent="0.2">
      <c r="A8" s="10"/>
      <c r="B8" s="10"/>
      <c r="C8" s="10"/>
      <c r="D8" s="10"/>
      <c r="E8" s="10"/>
      <c r="F8" s="10"/>
      <c r="G8" s="10"/>
    </row>
    <row r="9" spans="1:17" ht="32.25" customHeight="1" x14ac:dyDescent="0.2">
      <c r="A9" s="3" t="s">
        <v>155</v>
      </c>
      <c r="B9" s="3"/>
      <c r="C9" s="3"/>
      <c r="D9" s="3"/>
      <c r="E9" s="3"/>
      <c r="F9" s="3"/>
      <c r="G9" s="3"/>
      <c r="H9" s="3"/>
    </row>
    <row r="10" spans="1:17" x14ac:dyDescent="0.2">
      <c r="A10" s="10"/>
      <c r="B10" s="10"/>
      <c r="C10" s="10"/>
      <c r="D10" s="10"/>
      <c r="E10" s="10"/>
      <c r="F10" s="10"/>
      <c r="G10" s="10"/>
    </row>
    <row r="11" spans="1:17" ht="27.75" customHeight="1" x14ac:dyDescent="0.25">
      <c r="A11" s="42"/>
      <c r="B11" s="43"/>
      <c r="C11" s="43"/>
      <c r="D11" s="44"/>
      <c r="E11" s="45"/>
      <c r="F11" s="46" t="s">
        <v>32</v>
      </c>
      <c r="G11" s="46" t="s">
        <v>33</v>
      </c>
      <c r="H11" s="47" t="s">
        <v>17</v>
      </c>
      <c r="I11" s="48"/>
    </row>
    <row r="12" spans="1:17" ht="27.75" customHeight="1" x14ac:dyDescent="0.25">
      <c r="A12" s="197" t="s">
        <v>11</v>
      </c>
      <c r="B12" s="189"/>
      <c r="C12" s="189"/>
      <c r="D12" s="189"/>
      <c r="E12" s="198"/>
      <c r="F12" s="59">
        <f>F13+F14</f>
        <v>1385235</v>
      </c>
      <c r="G12" s="59">
        <f>G13+G14</f>
        <v>596360.19999999995</v>
      </c>
      <c r="H12" s="59">
        <f>(G12/F12)*100</f>
        <v>43.05119347980667</v>
      </c>
      <c r="I12" s="55"/>
    </row>
    <row r="13" spans="1:17" ht="22.5" customHeight="1" x14ac:dyDescent="0.25">
      <c r="A13" s="181" t="s">
        <v>0</v>
      </c>
      <c r="B13" s="180"/>
      <c r="C13" s="180"/>
      <c r="D13" s="180"/>
      <c r="E13" s="190"/>
      <c r="F13" s="60">
        <v>1385235</v>
      </c>
      <c r="G13" s="60">
        <v>596360.19999999995</v>
      </c>
      <c r="H13" s="96">
        <f>(G13/F13)*100</f>
        <v>43.05119347980667</v>
      </c>
    </row>
    <row r="14" spans="1:17" ht="22.5" customHeight="1" x14ac:dyDescent="0.25">
      <c r="A14" s="195" t="s">
        <v>1</v>
      </c>
      <c r="B14" s="190"/>
      <c r="C14" s="190"/>
      <c r="D14" s="190"/>
      <c r="E14" s="190"/>
      <c r="F14" s="60"/>
      <c r="G14" s="60">
        <v>0</v>
      </c>
      <c r="H14" s="96" t="s">
        <v>27</v>
      </c>
    </row>
    <row r="15" spans="1:17" ht="22.5" customHeight="1" x14ac:dyDescent="0.25">
      <c r="A15" s="58" t="s">
        <v>12</v>
      </c>
      <c r="B15" s="57"/>
      <c r="C15" s="57"/>
      <c r="D15" s="57"/>
      <c r="E15" s="57"/>
      <c r="F15" s="61">
        <f>F16+F17</f>
        <v>1385235</v>
      </c>
      <c r="G15" s="61">
        <f>G16+G17</f>
        <v>644592.69999999995</v>
      </c>
      <c r="H15" s="59">
        <f>(G15/F15)*100</f>
        <v>46.533093662808113</v>
      </c>
    </row>
    <row r="16" spans="1:17" ht="22.5" customHeight="1" x14ac:dyDescent="0.25">
      <c r="A16" s="179" t="s">
        <v>2</v>
      </c>
      <c r="B16" s="180"/>
      <c r="C16" s="180"/>
      <c r="D16" s="180"/>
      <c r="E16" s="196"/>
      <c r="F16" s="62">
        <v>1364785</v>
      </c>
      <c r="G16" s="62">
        <v>644592.69999999995</v>
      </c>
      <c r="H16" s="96">
        <f>(G16/F16)*100</f>
        <v>47.230347637173622</v>
      </c>
    </row>
    <row r="17" spans="1:8" ht="22.5" customHeight="1" x14ac:dyDescent="0.25">
      <c r="A17" s="195" t="s">
        <v>3</v>
      </c>
      <c r="B17" s="190"/>
      <c r="C17" s="190"/>
      <c r="D17" s="190"/>
      <c r="E17" s="190"/>
      <c r="F17" s="62">
        <v>20450</v>
      </c>
      <c r="G17" s="62"/>
      <c r="H17" s="96">
        <f>(G17/F17)*100</f>
        <v>0</v>
      </c>
    </row>
    <row r="18" spans="1:8" ht="22.5" customHeight="1" x14ac:dyDescent="0.25">
      <c r="A18" s="188" t="s">
        <v>28</v>
      </c>
      <c r="B18" s="189"/>
      <c r="C18" s="189"/>
      <c r="D18" s="189"/>
      <c r="E18" s="189"/>
      <c r="F18" s="59">
        <f>F12-F15</f>
        <v>0</v>
      </c>
      <c r="G18" s="59">
        <f>G12-G15</f>
        <v>-48232.5</v>
      </c>
      <c r="H18" s="59" t="s">
        <v>27</v>
      </c>
    </row>
    <row r="19" spans="1:8" ht="16.899999999999999" customHeight="1" x14ac:dyDescent="0.2">
      <c r="A19" s="1"/>
      <c r="B19" s="2"/>
      <c r="C19" s="2"/>
      <c r="D19" s="2"/>
      <c r="E19" s="2"/>
      <c r="F19" s="178"/>
      <c r="G19" s="178"/>
      <c r="H19" s="178"/>
    </row>
    <row r="20" spans="1:8" ht="27.75" customHeight="1" x14ac:dyDescent="0.25">
      <c r="A20" s="42"/>
      <c r="B20" s="43"/>
      <c r="C20" s="43"/>
      <c r="D20" s="44"/>
      <c r="E20" s="45"/>
      <c r="F20" s="46" t="s">
        <v>34</v>
      </c>
      <c r="G20" s="46"/>
      <c r="H20" s="47" t="s">
        <v>17</v>
      </c>
    </row>
    <row r="21" spans="1:8" ht="22.5" customHeight="1" x14ac:dyDescent="0.25">
      <c r="A21" s="184" t="s">
        <v>30</v>
      </c>
      <c r="B21" s="185"/>
      <c r="C21" s="185"/>
      <c r="D21" s="185"/>
      <c r="E21" s="186"/>
      <c r="F21" s="63"/>
      <c r="G21" s="63">
        <v>-20213.12</v>
      </c>
      <c r="H21" s="62">
        <v>0</v>
      </c>
    </row>
    <row r="22" spans="1:8" s="36" customFormat="1" ht="19.149999999999999" customHeight="1" x14ac:dyDescent="0.25">
      <c r="A22" s="187"/>
      <c r="B22" s="2"/>
      <c r="C22" s="2"/>
      <c r="D22" s="2"/>
      <c r="E22" s="2"/>
      <c r="F22" s="178"/>
      <c r="G22" s="178"/>
      <c r="H22" s="178"/>
    </row>
    <row r="23" spans="1:8" s="36" customFormat="1" ht="27.75" customHeight="1" x14ac:dyDescent="0.25">
      <c r="A23" s="42"/>
      <c r="B23" s="43"/>
      <c r="C23" s="43"/>
      <c r="D23" s="44"/>
      <c r="E23" s="45"/>
      <c r="F23" s="46" t="s">
        <v>32</v>
      </c>
      <c r="G23" s="46" t="s">
        <v>33</v>
      </c>
      <c r="H23" s="47" t="s">
        <v>17</v>
      </c>
    </row>
    <row r="24" spans="1:8" s="36" customFormat="1" ht="22.5" customHeight="1" x14ac:dyDescent="0.25">
      <c r="A24" s="181" t="s">
        <v>4</v>
      </c>
      <c r="B24" s="180"/>
      <c r="C24" s="180"/>
      <c r="D24" s="180"/>
      <c r="E24" s="180"/>
      <c r="F24" s="60">
        <v>0</v>
      </c>
      <c r="G24" s="60">
        <v>0</v>
      </c>
      <c r="H24" s="60">
        <v>0</v>
      </c>
    </row>
    <row r="25" spans="1:8" s="36" customFormat="1" ht="22.5" customHeight="1" x14ac:dyDescent="0.25">
      <c r="A25" s="181" t="s">
        <v>5</v>
      </c>
      <c r="B25" s="180"/>
      <c r="C25" s="180"/>
      <c r="D25" s="180"/>
      <c r="E25" s="180"/>
      <c r="F25" s="60">
        <v>0</v>
      </c>
      <c r="G25" s="60">
        <v>0</v>
      </c>
      <c r="H25" s="60">
        <v>0</v>
      </c>
    </row>
    <row r="26" spans="1:8" s="36" customFormat="1" ht="22.5" customHeight="1" x14ac:dyDescent="0.25">
      <c r="A26" s="182" t="s">
        <v>6</v>
      </c>
      <c r="B26" s="183"/>
      <c r="C26" s="183"/>
      <c r="D26" s="183"/>
      <c r="E26" s="183"/>
      <c r="F26" s="60">
        <f>F24-F25</f>
        <v>0</v>
      </c>
      <c r="G26" s="60">
        <f>G24-G25</f>
        <v>0</v>
      </c>
      <c r="H26" s="60">
        <f>H24-H25</f>
        <v>0</v>
      </c>
    </row>
    <row r="27" spans="1:8" s="36" customFormat="1" ht="15" customHeight="1" x14ac:dyDescent="0.25">
      <c r="A27" s="50"/>
      <c r="B27" s="51"/>
      <c r="C27" s="49"/>
      <c r="D27" s="52"/>
      <c r="E27" s="51"/>
      <c r="F27" s="64"/>
      <c r="G27" s="64"/>
      <c r="H27" s="64"/>
    </row>
    <row r="28" spans="1:8" s="36" customFormat="1" ht="22.5" customHeight="1" x14ac:dyDescent="0.25">
      <c r="A28" s="179" t="s">
        <v>7</v>
      </c>
      <c r="B28" s="180"/>
      <c r="C28" s="180"/>
      <c r="D28" s="180"/>
      <c r="E28" s="180"/>
      <c r="F28" s="60"/>
      <c r="G28" s="60">
        <f>SUM(G18,G21,G26)</f>
        <v>-68445.62</v>
      </c>
      <c r="H28" s="60">
        <f>SUM(H18,H21,H26)</f>
        <v>0</v>
      </c>
    </row>
    <row r="29" spans="1:8" s="36" customFormat="1" ht="18" customHeight="1" x14ac:dyDescent="0.25">
      <c r="A29" s="53"/>
      <c r="B29" s="41"/>
      <c r="C29" s="41"/>
      <c r="D29" s="41"/>
      <c r="E29" s="41"/>
    </row>
  </sheetData>
  <mergeCells count="19">
    <mergeCell ref="A18:E18"/>
    <mergeCell ref="A13:E13"/>
    <mergeCell ref="A4:H4"/>
    <mergeCell ref="A6:H6"/>
    <mergeCell ref="A7:H7"/>
    <mergeCell ref="A14:E14"/>
    <mergeCell ref="A16:E16"/>
    <mergeCell ref="A17:E17"/>
    <mergeCell ref="A12:E12"/>
    <mergeCell ref="A1:H1"/>
    <mergeCell ref="K4:Q4"/>
    <mergeCell ref="A9:H9"/>
    <mergeCell ref="A19:H19"/>
    <mergeCell ref="A28:E28"/>
    <mergeCell ref="A24:E24"/>
    <mergeCell ref="A25:E25"/>
    <mergeCell ref="A26:E26"/>
    <mergeCell ref="A21:E21"/>
    <mergeCell ref="A22:H22"/>
  </mergeCells>
  <phoneticPr fontId="0" type="noConversion"/>
  <printOptions horizontalCentered="1"/>
  <pageMargins left="0.25" right="0.25" top="0.75" bottom="0.75" header="0.3" footer="0.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19" zoomScaleNormal="100" workbookViewId="0">
      <selection activeCell="D37" sqref="D37"/>
    </sheetView>
  </sheetViews>
  <sheetFormatPr defaultColWidth="11.42578125" defaultRowHeight="12.75" x14ac:dyDescent="0.2"/>
  <cols>
    <col min="1" max="1" width="24.140625" style="15" customWidth="1"/>
    <col min="2" max="2" width="16.85546875" style="15" customWidth="1"/>
    <col min="3" max="3" width="20.28515625" style="15" customWidth="1"/>
    <col min="4" max="4" width="16.28515625" style="15" customWidth="1"/>
    <col min="5" max="5" width="17.140625" style="15" customWidth="1"/>
    <col min="6" max="6" width="18.28515625" style="7" customWidth="1"/>
    <col min="7" max="7" width="33.140625" style="7" customWidth="1"/>
    <col min="8" max="8" width="11.5703125" style="7" customWidth="1"/>
    <col min="9" max="9" width="7.85546875" style="7" customWidth="1"/>
    <col min="10" max="10" width="14.28515625" style="7" customWidth="1"/>
    <col min="11" max="11" width="7.85546875" style="7" customWidth="1"/>
    <col min="12" max="16384" width="11.42578125" style="7"/>
  </cols>
  <sheetData>
    <row r="1" spans="1:8" x14ac:dyDescent="0.2">
      <c r="A1" s="210" t="s">
        <v>15</v>
      </c>
      <c r="B1" s="210"/>
      <c r="C1" s="210"/>
      <c r="D1" s="210"/>
      <c r="E1" s="210"/>
      <c r="F1" s="210"/>
      <c r="G1" s="210"/>
      <c r="H1" s="37"/>
    </row>
    <row r="3" spans="1:8" ht="29.25" customHeight="1" x14ac:dyDescent="0.2">
      <c r="A3" s="3" t="s">
        <v>18</v>
      </c>
      <c r="B3" s="3"/>
      <c r="C3" s="3"/>
      <c r="D3" s="3"/>
      <c r="E3" s="3"/>
      <c r="F3" s="3"/>
      <c r="G3" s="3"/>
      <c r="H3" s="14"/>
    </row>
    <row r="5" spans="1:8" ht="24" customHeight="1" x14ac:dyDescent="0.2">
      <c r="A5" s="211" t="s">
        <v>16</v>
      </c>
      <c r="B5" s="211"/>
      <c r="C5" s="211"/>
      <c r="D5" s="211"/>
      <c r="E5" s="211"/>
      <c r="F5" s="211"/>
      <c r="G5" s="211"/>
      <c r="H5" s="65"/>
    </row>
    <row r="6" spans="1:8" s="6" customFormat="1" ht="13.5" thickBot="1" x14ac:dyDescent="0.25">
      <c r="A6" s="11"/>
      <c r="H6" s="12"/>
    </row>
    <row r="7" spans="1:8" s="99" customFormat="1" thickBot="1" x14ac:dyDescent="0.25">
      <c r="A7" s="97" t="s">
        <v>8</v>
      </c>
      <c r="B7" s="205" t="s">
        <v>35</v>
      </c>
      <c r="C7" s="206"/>
      <c r="D7" s="207"/>
      <c r="E7" s="207"/>
      <c r="F7" s="207"/>
      <c r="G7" s="208"/>
      <c r="H7" s="98"/>
    </row>
    <row r="8" spans="1:8" s="99" customFormat="1" ht="101.25" customHeight="1" thickBot="1" x14ac:dyDescent="0.25">
      <c r="A8" s="100" t="s">
        <v>9</v>
      </c>
      <c r="B8" s="101" t="s">
        <v>19</v>
      </c>
      <c r="C8" s="102" t="s">
        <v>20</v>
      </c>
      <c r="D8" s="103" t="s">
        <v>21</v>
      </c>
      <c r="E8" s="104" t="s">
        <v>22</v>
      </c>
      <c r="F8" s="103" t="s">
        <v>23</v>
      </c>
      <c r="G8" s="104" t="s">
        <v>26</v>
      </c>
      <c r="H8" s="105"/>
    </row>
    <row r="9" spans="1:8" s="99" customFormat="1" ht="17.25" customHeight="1" thickBot="1" x14ac:dyDescent="0.25">
      <c r="A9" s="147">
        <v>611</v>
      </c>
      <c r="B9" s="143"/>
      <c r="C9" s="164">
        <f>C10</f>
        <v>1709.26</v>
      </c>
      <c r="D9" s="144"/>
      <c r="E9" s="145"/>
      <c r="F9" s="144"/>
      <c r="G9" s="145"/>
      <c r="H9" s="105"/>
    </row>
    <row r="10" spans="1:8" s="99" customFormat="1" ht="31.5" customHeight="1" thickBot="1" x14ac:dyDescent="0.25">
      <c r="A10" s="150" t="s">
        <v>121</v>
      </c>
      <c r="B10" s="143"/>
      <c r="C10" s="164">
        <v>1709.26</v>
      </c>
      <c r="D10" s="144"/>
      <c r="E10" s="145"/>
      <c r="F10" s="144"/>
      <c r="G10" s="145"/>
      <c r="H10" s="105"/>
    </row>
    <row r="11" spans="1:8" s="99" customFormat="1" ht="31.5" customHeight="1" thickBot="1" x14ac:dyDescent="0.25">
      <c r="A11" s="100">
        <v>642</v>
      </c>
      <c r="B11" s="143"/>
      <c r="C11" s="149">
        <f>C12</f>
        <v>539.91</v>
      </c>
      <c r="D11" s="144"/>
      <c r="E11" s="145"/>
      <c r="F11" s="144"/>
      <c r="G11" s="145"/>
      <c r="H11" s="105"/>
    </row>
    <row r="12" spans="1:8" s="99" customFormat="1" ht="31.5" customHeight="1" thickBot="1" x14ac:dyDescent="0.25">
      <c r="A12" s="146" t="s">
        <v>122</v>
      </c>
      <c r="B12" s="143"/>
      <c r="C12" s="149">
        <v>539.91</v>
      </c>
      <c r="D12" s="144"/>
      <c r="E12" s="145"/>
      <c r="F12" s="144"/>
      <c r="G12" s="145"/>
      <c r="H12" s="105"/>
    </row>
    <row r="13" spans="1:8" s="6" customFormat="1" x14ac:dyDescent="0.2">
      <c r="A13" s="80">
        <v>661</v>
      </c>
      <c r="B13" s="84"/>
      <c r="C13" s="148"/>
      <c r="D13" s="88">
        <f>D14</f>
        <v>220000</v>
      </c>
      <c r="E13" s="81">
        <f>E14</f>
        <v>89035</v>
      </c>
      <c r="F13" s="91"/>
      <c r="G13" s="82"/>
      <c r="H13" s="69"/>
    </row>
    <row r="14" spans="1:8" s="6" customFormat="1" ht="25.5" x14ac:dyDescent="0.2">
      <c r="A14" s="93" t="s">
        <v>37</v>
      </c>
      <c r="B14" s="85"/>
      <c r="C14" s="78"/>
      <c r="D14" s="89">
        <v>220000</v>
      </c>
      <c r="E14" s="56">
        <v>89035</v>
      </c>
      <c r="F14" s="92"/>
      <c r="G14" s="79"/>
      <c r="H14" s="69"/>
    </row>
    <row r="15" spans="1:8" s="6" customFormat="1" x14ac:dyDescent="0.2">
      <c r="A15" s="94">
        <v>663</v>
      </c>
      <c r="B15" s="86"/>
      <c r="C15" s="83"/>
      <c r="D15" s="90"/>
      <c r="E15" s="83"/>
      <c r="F15" s="90"/>
      <c r="G15" s="83">
        <v>0</v>
      </c>
      <c r="H15" s="70"/>
    </row>
    <row r="16" spans="1:8" s="6" customFormat="1" x14ac:dyDescent="0.2">
      <c r="A16" s="94">
        <v>671</v>
      </c>
      <c r="B16" s="86">
        <f>B17</f>
        <v>1164435</v>
      </c>
      <c r="C16" s="83">
        <f>C17</f>
        <v>503756.03</v>
      </c>
      <c r="D16" s="90"/>
      <c r="E16" s="83"/>
      <c r="F16" s="90"/>
      <c r="G16" s="83"/>
      <c r="H16" s="70"/>
    </row>
    <row r="17" spans="1:8" s="6" customFormat="1" ht="38.25" x14ac:dyDescent="0.2">
      <c r="A17" s="93" t="s">
        <v>25</v>
      </c>
      <c r="B17" s="87">
        <v>1164435</v>
      </c>
      <c r="C17" s="119">
        <v>503756.03</v>
      </c>
      <c r="D17" s="89"/>
      <c r="E17" s="56"/>
      <c r="F17" s="89"/>
      <c r="G17" s="56"/>
      <c r="H17" s="70"/>
    </row>
    <row r="18" spans="1:8" s="6" customFormat="1" x14ac:dyDescent="0.2">
      <c r="A18" s="94">
        <v>641</v>
      </c>
      <c r="B18" s="86"/>
      <c r="C18" s="83">
        <f>C19</f>
        <v>0</v>
      </c>
      <c r="D18" s="90"/>
      <c r="E18" s="83"/>
      <c r="F18" s="90"/>
      <c r="G18" s="83"/>
      <c r="H18" s="70"/>
    </row>
    <row r="19" spans="1:8" s="6" customFormat="1" ht="25.5" x14ac:dyDescent="0.2">
      <c r="A19" s="95" t="s">
        <v>24</v>
      </c>
      <c r="B19" s="87"/>
      <c r="C19" s="56"/>
      <c r="D19" s="89"/>
      <c r="E19" s="56"/>
      <c r="F19" s="89"/>
      <c r="G19" s="56"/>
      <c r="H19" s="70"/>
    </row>
    <row r="20" spans="1:8" s="6" customFormat="1" x14ac:dyDescent="0.2">
      <c r="A20" s="94">
        <v>636</v>
      </c>
      <c r="B20" s="86"/>
      <c r="C20" s="83"/>
      <c r="D20" s="90"/>
      <c r="E20" s="83"/>
      <c r="F20" s="90">
        <f>F21</f>
        <v>800</v>
      </c>
      <c r="G20" s="83">
        <f>G21</f>
        <v>720</v>
      </c>
      <c r="H20" s="70"/>
    </row>
    <row r="21" spans="1:8" s="6" customFormat="1" ht="25.5" x14ac:dyDescent="0.2">
      <c r="A21" s="95" t="s">
        <v>31</v>
      </c>
      <c r="B21" s="87"/>
      <c r="C21" s="56"/>
      <c r="D21" s="89"/>
      <c r="E21" s="56"/>
      <c r="F21" s="89">
        <v>800</v>
      </c>
      <c r="G21" s="56">
        <v>720</v>
      </c>
      <c r="H21" s="70"/>
    </row>
    <row r="22" spans="1:8" s="6" customFormat="1" x14ac:dyDescent="0.2">
      <c r="A22" s="94">
        <v>663</v>
      </c>
      <c r="B22" s="86"/>
      <c r="C22" s="83">
        <f>C23</f>
        <v>600</v>
      </c>
      <c r="D22" s="90"/>
      <c r="E22" s="83"/>
      <c r="F22" s="90"/>
      <c r="G22" s="83"/>
      <c r="H22" s="70"/>
    </row>
    <row r="23" spans="1:8" s="6" customFormat="1" ht="25.5" x14ac:dyDescent="0.2">
      <c r="A23" s="113" t="s">
        <v>123</v>
      </c>
      <c r="B23" s="114"/>
      <c r="C23" s="56">
        <v>600</v>
      </c>
      <c r="D23" s="89"/>
      <c r="E23" s="56"/>
      <c r="F23" s="107"/>
      <c r="G23" s="108"/>
      <c r="H23" s="70"/>
    </row>
    <row r="24" spans="1:8" s="6" customFormat="1" x14ac:dyDescent="0.2">
      <c r="A24" s="115">
        <v>683</v>
      </c>
      <c r="B24" s="89"/>
      <c r="C24" s="83"/>
      <c r="D24" s="89"/>
      <c r="E24" s="83"/>
      <c r="F24" s="89"/>
      <c r="G24" s="56"/>
      <c r="H24" s="70"/>
    </row>
    <row r="25" spans="1:8" s="6" customFormat="1" x14ac:dyDescent="0.2">
      <c r="A25" s="113" t="s">
        <v>29</v>
      </c>
      <c r="B25" s="116"/>
      <c r="C25" s="111"/>
      <c r="D25" s="112"/>
      <c r="E25" s="111"/>
      <c r="F25" s="112"/>
      <c r="G25" s="111"/>
      <c r="H25" s="70"/>
    </row>
    <row r="26" spans="1:8" s="6" customFormat="1" ht="30" customHeight="1" thickBot="1" x14ac:dyDescent="0.25">
      <c r="A26" s="118" t="s">
        <v>10</v>
      </c>
      <c r="B26" s="90">
        <f>B13+B15+B16+B18</f>
        <v>1164435</v>
      </c>
      <c r="C26" s="106">
        <f>C18+C16+C24+C11+C9+C22</f>
        <v>506605.2</v>
      </c>
      <c r="D26" s="110">
        <f>D13+D15+D16+D18</f>
        <v>220000</v>
      </c>
      <c r="E26" s="109">
        <f>E13+E24</f>
        <v>89035</v>
      </c>
      <c r="F26" s="110">
        <f>F20</f>
        <v>800</v>
      </c>
      <c r="G26" s="151">
        <f>G20+G22</f>
        <v>720</v>
      </c>
      <c r="H26" s="70"/>
    </row>
    <row r="27" spans="1:8" s="6" customFormat="1" ht="26.25" thickBot="1" x14ac:dyDescent="0.25">
      <c r="A27" s="117" t="s">
        <v>146</v>
      </c>
      <c r="B27" s="199">
        <f>B26+D26+F26</f>
        <v>1385235</v>
      </c>
      <c r="C27" s="200"/>
      <c r="D27" s="200"/>
      <c r="E27" s="200"/>
      <c r="F27" s="200"/>
      <c r="G27" s="200"/>
      <c r="H27" s="70"/>
    </row>
    <row r="28" spans="1:8" s="6" customFormat="1" ht="42.75" customHeight="1" thickBot="1" x14ac:dyDescent="0.25">
      <c r="A28" s="13" t="s">
        <v>36</v>
      </c>
      <c r="B28" s="212">
        <f>C26+E26+G26</f>
        <v>596360.19999999995</v>
      </c>
      <c r="C28" s="213"/>
      <c r="D28" s="213"/>
      <c r="E28" s="213"/>
      <c r="F28" s="213"/>
      <c r="G28" s="214"/>
      <c r="H28" s="71"/>
    </row>
    <row r="29" spans="1:8" x14ac:dyDescent="0.2">
      <c r="A29" s="9"/>
      <c r="B29" s="9"/>
      <c r="C29" s="9"/>
      <c r="D29" s="9"/>
      <c r="E29" s="9"/>
      <c r="F29" s="14"/>
      <c r="G29" s="14"/>
      <c r="H29" s="12"/>
    </row>
    <row r="30" spans="1:8" ht="16.5" customHeight="1" x14ac:dyDescent="0.2">
      <c r="A30" s="72"/>
      <c r="B30" s="201"/>
      <c r="C30" s="201"/>
      <c r="D30" s="202"/>
      <c r="E30" s="202"/>
      <c r="F30" s="202"/>
      <c r="G30" s="202"/>
      <c r="H30" s="67"/>
    </row>
    <row r="31" spans="1:8" x14ac:dyDescent="0.2">
      <c r="A31" s="73"/>
      <c r="B31" s="68"/>
      <c r="C31" s="68"/>
      <c r="D31" s="68"/>
      <c r="E31" s="68"/>
      <c r="F31" s="68"/>
      <c r="G31" s="68"/>
      <c r="H31" s="68"/>
    </row>
    <row r="32" spans="1:8" x14ac:dyDescent="0.2">
      <c r="A32" s="74"/>
      <c r="B32" s="69"/>
      <c r="C32" s="69"/>
      <c r="D32" s="70"/>
      <c r="E32" s="70"/>
      <c r="F32" s="69"/>
      <c r="G32" s="69"/>
      <c r="H32" s="69"/>
    </row>
    <row r="33" spans="1:8" x14ac:dyDescent="0.2">
      <c r="A33" s="74"/>
      <c r="B33" s="70"/>
      <c r="C33" s="70"/>
      <c r="D33" s="70"/>
      <c r="E33" s="70"/>
      <c r="F33" s="70"/>
      <c r="G33" s="70"/>
      <c r="H33" s="70"/>
    </row>
    <row r="34" spans="1:8" x14ac:dyDescent="0.2">
      <c r="A34" s="74"/>
      <c r="B34" s="70"/>
      <c r="C34" s="70"/>
      <c r="D34" s="70"/>
      <c r="E34" s="70"/>
      <c r="F34" s="70"/>
      <c r="G34" s="70"/>
      <c r="H34" s="70"/>
    </row>
    <row r="35" spans="1:8" x14ac:dyDescent="0.2">
      <c r="A35" s="74"/>
      <c r="B35" s="70"/>
      <c r="C35" s="70"/>
      <c r="D35" s="70"/>
      <c r="E35" s="70"/>
      <c r="F35" s="70"/>
      <c r="G35" s="70"/>
      <c r="H35" s="70"/>
    </row>
    <row r="36" spans="1:8" x14ac:dyDescent="0.2">
      <c r="A36" s="75"/>
      <c r="B36" s="70"/>
      <c r="C36" s="70"/>
      <c r="D36" s="70"/>
      <c r="E36" s="70"/>
      <c r="F36" s="70"/>
      <c r="G36" s="70"/>
      <c r="H36" s="70"/>
    </row>
    <row r="37" spans="1:8" x14ac:dyDescent="0.2">
      <c r="A37" s="75"/>
      <c r="B37" s="70"/>
      <c r="C37" s="70"/>
      <c r="D37" s="70"/>
      <c r="E37" s="70"/>
      <c r="F37" s="70"/>
      <c r="G37" s="70"/>
      <c r="H37" s="70"/>
    </row>
    <row r="38" spans="1:8" x14ac:dyDescent="0.2">
      <c r="A38" s="75"/>
      <c r="B38" s="70"/>
      <c r="C38" s="70"/>
      <c r="D38" s="70"/>
      <c r="E38" s="70"/>
      <c r="F38" s="70"/>
      <c r="G38" s="70"/>
      <c r="H38" s="70"/>
    </row>
    <row r="39" spans="1:8" x14ac:dyDescent="0.2">
      <c r="A39" s="75"/>
      <c r="B39" s="70"/>
      <c r="C39" s="70"/>
      <c r="D39" s="70"/>
      <c r="E39" s="70"/>
      <c r="F39" s="70"/>
      <c r="G39" s="70"/>
      <c r="H39" s="70"/>
    </row>
    <row r="40" spans="1:8" x14ac:dyDescent="0.2">
      <c r="A40" s="75"/>
      <c r="B40" s="70"/>
      <c r="C40" s="70"/>
      <c r="D40" s="70"/>
      <c r="E40" s="70"/>
      <c r="F40" s="70"/>
      <c r="G40" s="70"/>
      <c r="H40" s="70"/>
    </row>
    <row r="41" spans="1:8" s="6" customFormat="1" ht="30" customHeight="1" x14ac:dyDescent="0.2">
      <c r="A41" s="76"/>
      <c r="B41" s="70"/>
      <c r="C41" s="70"/>
      <c r="D41" s="70"/>
      <c r="E41" s="70"/>
      <c r="F41" s="70"/>
      <c r="G41" s="70"/>
      <c r="H41" s="70"/>
    </row>
    <row r="42" spans="1:8" s="6" customFormat="1" ht="28.5" customHeight="1" x14ac:dyDescent="0.2">
      <c r="A42" s="76"/>
      <c r="B42" s="209"/>
      <c r="C42" s="209"/>
      <c r="D42" s="209"/>
      <c r="E42" s="209"/>
      <c r="F42" s="209"/>
      <c r="G42" s="209"/>
      <c r="H42" s="71"/>
    </row>
    <row r="43" spans="1:8" x14ac:dyDescent="0.2">
      <c r="F43" s="16"/>
      <c r="G43" s="16"/>
    </row>
    <row r="44" spans="1:8" ht="15.75" x14ac:dyDescent="0.2">
      <c r="A44" s="72"/>
      <c r="B44" s="201"/>
      <c r="C44" s="201"/>
      <c r="D44" s="202"/>
      <c r="E44" s="202"/>
      <c r="F44" s="202"/>
      <c r="G44" s="202"/>
      <c r="H44" s="67"/>
    </row>
    <row r="45" spans="1:8" x14ac:dyDescent="0.2">
      <c r="A45" s="73"/>
      <c r="B45" s="68"/>
      <c r="C45" s="68"/>
      <c r="D45" s="68"/>
      <c r="E45" s="68"/>
      <c r="F45" s="68"/>
      <c r="G45" s="68"/>
      <c r="H45" s="68"/>
    </row>
    <row r="46" spans="1:8" x14ac:dyDescent="0.2">
      <c r="A46" s="74"/>
      <c r="B46" s="77"/>
      <c r="C46" s="77"/>
      <c r="D46" s="70"/>
      <c r="E46" s="70"/>
      <c r="F46" s="69"/>
      <c r="G46" s="69"/>
      <c r="H46" s="69"/>
    </row>
    <row r="47" spans="1:8" x14ac:dyDescent="0.2">
      <c r="A47" s="74"/>
      <c r="B47" s="70"/>
      <c r="C47" s="70"/>
      <c r="D47" s="70"/>
      <c r="E47" s="70"/>
      <c r="F47" s="70"/>
      <c r="G47" s="70"/>
      <c r="H47" s="70"/>
    </row>
    <row r="48" spans="1:8" x14ac:dyDescent="0.2">
      <c r="A48" s="74"/>
      <c r="B48" s="70"/>
      <c r="C48" s="70"/>
      <c r="D48" s="70"/>
      <c r="E48" s="70"/>
      <c r="F48" s="70"/>
      <c r="G48" s="70"/>
      <c r="H48" s="70"/>
    </row>
    <row r="49" spans="1:8" x14ac:dyDescent="0.2">
      <c r="A49" s="74"/>
      <c r="B49" s="70"/>
      <c r="C49" s="70"/>
      <c r="D49" s="70"/>
      <c r="E49" s="70"/>
      <c r="F49" s="70"/>
      <c r="G49" s="70"/>
      <c r="H49" s="70"/>
    </row>
    <row r="50" spans="1:8" x14ac:dyDescent="0.2">
      <c r="A50" s="75"/>
      <c r="B50" s="70"/>
      <c r="C50" s="70"/>
      <c r="D50" s="70"/>
      <c r="E50" s="70"/>
      <c r="F50" s="70"/>
      <c r="G50" s="70"/>
      <c r="H50" s="70"/>
    </row>
    <row r="51" spans="1:8" ht="13.5" customHeight="1" x14ac:dyDescent="0.2">
      <c r="A51" s="75"/>
      <c r="B51" s="70"/>
      <c r="C51" s="70"/>
      <c r="D51" s="70"/>
      <c r="E51" s="70"/>
      <c r="F51" s="70"/>
      <c r="G51" s="70"/>
      <c r="H51" s="70"/>
    </row>
    <row r="52" spans="1:8" ht="13.5" customHeight="1" x14ac:dyDescent="0.2">
      <c r="A52" s="75"/>
      <c r="B52" s="70"/>
      <c r="C52" s="70"/>
      <c r="D52" s="70"/>
      <c r="E52" s="70"/>
      <c r="F52" s="70"/>
      <c r="G52" s="70"/>
      <c r="H52" s="70"/>
    </row>
    <row r="53" spans="1:8" ht="13.5" customHeight="1" x14ac:dyDescent="0.2">
      <c r="A53" s="75"/>
      <c r="B53" s="70"/>
      <c r="C53" s="70"/>
      <c r="D53" s="70"/>
      <c r="E53" s="70"/>
      <c r="F53" s="70"/>
      <c r="G53" s="70"/>
      <c r="H53" s="70"/>
    </row>
    <row r="54" spans="1:8" x14ac:dyDescent="0.2">
      <c r="A54" s="75"/>
      <c r="B54" s="70"/>
      <c r="C54" s="70"/>
      <c r="D54" s="70"/>
      <c r="E54" s="70"/>
      <c r="F54" s="70"/>
      <c r="G54" s="70"/>
      <c r="H54" s="70"/>
    </row>
    <row r="55" spans="1:8" s="6" customFormat="1" ht="30" customHeight="1" x14ac:dyDescent="0.2">
      <c r="A55" s="76"/>
      <c r="B55" s="70"/>
      <c r="C55" s="70"/>
      <c r="D55" s="70"/>
      <c r="E55" s="70"/>
      <c r="F55" s="70"/>
      <c r="G55" s="70"/>
      <c r="H55" s="70"/>
    </row>
    <row r="56" spans="1:8" s="6" customFormat="1" ht="28.5" customHeight="1" x14ac:dyDescent="0.2">
      <c r="A56" s="76"/>
      <c r="B56" s="209"/>
      <c r="C56" s="209"/>
      <c r="D56" s="209"/>
      <c r="E56" s="209"/>
      <c r="F56" s="209"/>
      <c r="G56" s="209"/>
      <c r="H56" s="71"/>
    </row>
    <row r="57" spans="1:8" ht="13.5" customHeight="1" x14ac:dyDescent="0.2">
      <c r="D57" s="17"/>
      <c r="E57" s="17"/>
      <c r="F57" s="18"/>
      <c r="G57" s="18"/>
    </row>
    <row r="58" spans="1:8" ht="13.5" customHeight="1" x14ac:dyDescent="0.2">
      <c r="D58" s="17"/>
      <c r="E58" s="17"/>
      <c r="F58" s="19"/>
      <c r="G58" s="19"/>
    </row>
    <row r="59" spans="1:8" ht="13.5" customHeight="1" x14ac:dyDescent="0.2">
      <c r="F59" s="20"/>
      <c r="G59" s="20"/>
    </row>
    <row r="60" spans="1:8" ht="13.5" customHeight="1" x14ac:dyDescent="0.2">
      <c r="F60" s="21"/>
      <c r="G60" s="21"/>
    </row>
    <row r="61" spans="1:8" ht="13.5" customHeight="1" x14ac:dyDescent="0.2">
      <c r="F61" s="16"/>
      <c r="G61" s="16"/>
    </row>
    <row r="62" spans="1:8" ht="28.5" customHeight="1" x14ac:dyDescent="0.2">
      <c r="D62" s="17"/>
      <c r="E62" s="17"/>
      <c r="F62" s="22"/>
      <c r="G62" s="22"/>
    </row>
    <row r="63" spans="1:8" ht="13.5" customHeight="1" x14ac:dyDescent="0.2">
      <c r="D63" s="17"/>
      <c r="E63" s="17"/>
      <c r="F63" s="19"/>
      <c r="G63" s="19"/>
    </row>
    <row r="64" spans="1:8" ht="13.5" customHeight="1" x14ac:dyDescent="0.2">
      <c r="F64" s="16"/>
      <c r="G64" s="16"/>
    </row>
    <row r="65" spans="2:7" ht="13.5" customHeight="1" x14ac:dyDescent="0.2">
      <c r="F65" s="21"/>
      <c r="G65" s="21"/>
    </row>
    <row r="66" spans="2:7" ht="13.5" customHeight="1" x14ac:dyDescent="0.2">
      <c r="F66" s="16"/>
      <c r="G66" s="16"/>
    </row>
    <row r="67" spans="2:7" ht="22.5" customHeight="1" x14ac:dyDescent="0.2">
      <c r="F67" s="23"/>
      <c r="G67" s="23"/>
    </row>
    <row r="68" spans="2:7" ht="13.5" customHeight="1" x14ac:dyDescent="0.2">
      <c r="F68" s="20"/>
      <c r="G68" s="20"/>
    </row>
    <row r="69" spans="2:7" ht="13.5" customHeight="1" x14ac:dyDescent="0.2">
      <c r="B69" s="17"/>
      <c r="C69" s="17"/>
      <c r="F69" s="24"/>
      <c r="G69" s="24"/>
    </row>
    <row r="70" spans="2:7" ht="13.5" customHeight="1" x14ac:dyDescent="0.2">
      <c r="D70" s="17"/>
      <c r="E70" s="17"/>
      <c r="F70" s="25"/>
      <c r="G70" s="25"/>
    </row>
    <row r="71" spans="2:7" ht="13.5" customHeight="1" x14ac:dyDescent="0.2">
      <c r="D71" s="17"/>
      <c r="E71" s="17"/>
      <c r="F71" s="19"/>
      <c r="G71" s="19"/>
    </row>
    <row r="72" spans="2:7" ht="13.5" customHeight="1" x14ac:dyDescent="0.2">
      <c r="F72" s="16"/>
      <c r="G72" s="16"/>
    </row>
    <row r="73" spans="2:7" ht="13.5" customHeight="1" x14ac:dyDescent="0.2">
      <c r="B73" s="17"/>
      <c r="C73" s="17"/>
      <c r="F73" s="18"/>
      <c r="G73" s="18"/>
    </row>
    <row r="74" spans="2:7" ht="13.5" customHeight="1" x14ac:dyDescent="0.2">
      <c r="D74" s="17"/>
      <c r="E74" s="17"/>
      <c r="F74" s="24"/>
      <c r="G74" s="24"/>
    </row>
    <row r="75" spans="2:7" ht="13.5" customHeight="1" x14ac:dyDescent="0.2">
      <c r="D75" s="17"/>
      <c r="E75" s="17"/>
      <c r="F75" s="19"/>
      <c r="G75" s="19"/>
    </row>
    <row r="76" spans="2:7" ht="13.5" customHeight="1" x14ac:dyDescent="0.2">
      <c r="F76" s="16"/>
      <c r="G76" s="16"/>
    </row>
    <row r="77" spans="2:7" ht="13.5" customHeight="1" x14ac:dyDescent="0.2">
      <c r="D77" s="17"/>
      <c r="E77" s="17"/>
      <c r="F77" s="24"/>
      <c r="G77" s="24"/>
    </row>
    <row r="78" spans="2:7" ht="22.5" customHeight="1" x14ac:dyDescent="0.2">
      <c r="F78" s="23"/>
      <c r="G78" s="23"/>
    </row>
    <row r="79" spans="2:7" ht="13.5" customHeight="1" x14ac:dyDescent="0.2">
      <c r="F79" s="16"/>
      <c r="G79" s="16"/>
    </row>
    <row r="80" spans="2:7" ht="13.5" customHeight="1" x14ac:dyDescent="0.2">
      <c r="F80" s="19"/>
      <c r="G80" s="19"/>
    </row>
    <row r="81" spans="1:7" ht="13.5" customHeight="1" x14ac:dyDescent="0.2">
      <c r="F81" s="16"/>
      <c r="G81" s="16"/>
    </row>
    <row r="82" spans="1:7" ht="13.5" customHeight="1" x14ac:dyDescent="0.2">
      <c r="F82" s="16"/>
      <c r="G82" s="16"/>
    </row>
    <row r="83" spans="1:7" ht="13.5" customHeight="1" x14ac:dyDescent="0.2">
      <c r="A83" s="17"/>
      <c r="F83" s="24"/>
      <c r="G83" s="24"/>
    </row>
    <row r="84" spans="1:7" ht="13.5" customHeight="1" x14ac:dyDescent="0.2">
      <c r="B84" s="17"/>
      <c r="C84" s="17"/>
      <c r="D84" s="17"/>
      <c r="E84" s="17"/>
      <c r="F84" s="24"/>
      <c r="G84" s="24"/>
    </row>
    <row r="85" spans="1:7" ht="13.5" customHeight="1" x14ac:dyDescent="0.2">
      <c r="B85" s="17"/>
      <c r="C85" s="17"/>
      <c r="D85" s="17"/>
      <c r="E85" s="17"/>
      <c r="F85" s="18"/>
      <c r="G85" s="18"/>
    </row>
    <row r="86" spans="1:7" ht="13.5" customHeight="1" x14ac:dyDescent="0.2">
      <c r="B86" s="17"/>
      <c r="C86" s="17"/>
      <c r="D86" s="17"/>
      <c r="E86" s="17"/>
      <c r="F86" s="21"/>
      <c r="G86" s="21"/>
    </row>
    <row r="87" spans="1:7" x14ac:dyDescent="0.2">
      <c r="F87" s="16"/>
      <c r="G87" s="16"/>
    </row>
    <row r="88" spans="1:7" x14ac:dyDescent="0.2">
      <c r="B88" s="17"/>
      <c r="C88" s="17"/>
      <c r="F88" s="24"/>
      <c r="G88" s="24"/>
    </row>
    <row r="89" spans="1:7" x14ac:dyDescent="0.2">
      <c r="D89" s="17"/>
      <c r="E89" s="17"/>
      <c r="F89" s="18"/>
      <c r="G89" s="18"/>
    </row>
    <row r="90" spans="1:7" x14ac:dyDescent="0.2">
      <c r="D90" s="17"/>
      <c r="E90" s="17"/>
      <c r="F90" s="19"/>
      <c r="G90" s="19"/>
    </row>
    <row r="91" spans="1:7" x14ac:dyDescent="0.2">
      <c r="F91" s="16"/>
      <c r="G91" s="16"/>
    </row>
    <row r="92" spans="1:7" x14ac:dyDescent="0.2">
      <c r="F92" s="16"/>
      <c r="G92" s="16"/>
    </row>
    <row r="93" spans="1:7" x14ac:dyDescent="0.2">
      <c r="F93" s="26"/>
      <c r="G93" s="26"/>
    </row>
    <row r="94" spans="1:7" x14ac:dyDescent="0.2">
      <c r="F94" s="16"/>
      <c r="G94" s="16"/>
    </row>
    <row r="95" spans="1:7" x14ac:dyDescent="0.2">
      <c r="F95" s="16"/>
      <c r="G95" s="16"/>
    </row>
    <row r="96" spans="1:7" x14ac:dyDescent="0.2">
      <c r="F96" s="16"/>
      <c r="G96" s="16"/>
    </row>
    <row r="97" spans="1:7" x14ac:dyDescent="0.2">
      <c r="F97" s="19"/>
      <c r="G97" s="19"/>
    </row>
    <row r="98" spans="1:7" x14ac:dyDescent="0.2">
      <c r="F98" s="16"/>
      <c r="G98" s="16"/>
    </row>
    <row r="99" spans="1:7" x14ac:dyDescent="0.2">
      <c r="F99" s="19"/>
      <c r="G99" s="19"/>
    </row>
    <row r="100" spans="1:7" x14ac:dyDescent="0.2">
      <c r="F100" s="16"/>
      <c r="G100" s="16"/>
    </row>
    <row r="101" spans="1:7" x14ac:dyDescent="0.2">
      <c r="F101" s="16"/>
      <c r="G101" s="16"/>
    </row>
    <row r="102" spans="1:7" x14ac:dyDescent="0.2">
      <c r="F102" s="16"/>
      <c r="G102" s="16"/>
    </row>
    <row r="103" spans="1:7" x14ac:dyDescent="0.2">
      <c r="F103" s="16"/>
      <c r="G103" s="16"/>
    </row>
    <row r="104" spans="1:7" ht="28.5" customHeight="1" x14ac:dyDescent="0.2">
      <c r="A104" s="22"/>
      <c r="B104" s="22"/>
      <c r="C104" s="22"/>
      <c r="D104" s="22"/>
      <c r="E104" s="22"/>
      <c r="F104" s="66"/>
      <c r="G104" s="66"/>
    </row>
    <row r="105" spans="1:7" x14ac:dyDescent="0.2">
      <c r="D105" s="17"/>
      <c r="E105" s="17"/>
      <c r="F105" s="18"/>
      <c r="G105" s="18"/>
    </row>
    <row r="106" spans="1:7" x14ac:dyDescent="0.2">
      <c r="F106" s="29"/>
      <c r="G106" s="29"/>
    </row>
    <row r="107" spans="1:7" x14ac:dyDescent="0.2">
      <c r="F107" s="16"/>
      <c r="G107" s="16"/>
    </row>
    <row r="108" spans="1:7" x14ac:dyDescent="0.2">
      <c r="F108" s="26"/>
      <c r="G108" s="26"/>
    </row>
    <row r="109" spans="1:7" x14ac:dyDescent="0.2">
      <c r="F109" s="26"/>
      <c r="G109" s="26"/>
    </row>
    <row r="110" spans="1:7" x14ac:dyDescent="0.2">
      <c r="F110" s="16"/>
      <c r="G110" s="16"/>
    </row>
    <row r="111" spans="1:7" x14ac:dyDescent="0.2">
      <c r="F111" s="19"/>
      <c r="G111" s="19"/>
    </row>
    <row r="112" spans="1:7" x14ac:dyDescent="0.2">
      <c r="F112" s="16"/>
      <c r="G112" s="16"/>
    </row>
    <row r="113" spans="4:7" x14ac:dyDescent="0.2">
      <c r="F113" s="16"/>
      <c r="G113" s="16"/>
    </row>
    <row r="114" spans="4:7" x14ac:dyDescent="0.2">
      <c r="F114" s="19"/>
      <c r="G114" s="19"/>
    </row>
    <row r="115" spans="4:7" x14ac:dyDescent="0.2">
      <c r="F115" s="16"/>
      <c r="G115" s="16"/>
    </row>
    <row r="116" spans="4:7" x14ac:dyDescent="0.2">
      <c r="F116" s="26"/>
      <c r="G116" s="26"/>
    </row>
    <row r="117" spans="4:7" x14ac:dyDescent="0.2">
      <c r="F117" s="29"/>
      <c r="G117" s="29"/>
    </row>
    <row r="118" spans="4:7" x14ac:dyDescent="0.2">
      <c r="F118" s="26"/>
      <c r="G118" s="26"/>
    </row>
    <row r="119" spans="4:7" x14ac:dyDescent="0.2">
      <c r="F119" s="19"/>
      <c r="G119" s="19"/>
    </row>
    <row r="120" spans="4:7" x14ac:dyDescent="0.2">
      <c r="F120" s="16"/>
      <c r="G120" s="16"/>
    </row>
    <row r="121" spans="4:7" x14ac:dyDescent="0.2">
      <c r="D121" s="17"/>
      <c r="E121" s="17"/>
      <c r="F121" s="18"/>
      <c r="G121" s="18"/>
    </row>
    <row r="122" spans="4:7" x14ac:dyDescent="0.2">
      <c r="F122" s="19"/>
      <c r="G122" s="19"/>
    </row>
    <row r="123" spans="4:7" x14ac:dyDescent="0.2">
      <c r="F123" s="26"/>
      <c r="G123" s="26"/>
    </row>
    <row r="124" spans="4:7" x14ac:dyDescent="0.2">
      <c r="D124" s="17"/>
      <c r="E124" s="17"/>
      <c r="F124" s="30"/>
      <c r="G124" s="30"/>
    </row>
    <row r="125" spans="4:7" x14ac:dyDescent="0.2">
      <c r="D125" s="17"/>
      <c r="E125" s="17"/>
      <c r="F125" s="21"/>
      <c r="G125" s="21"/>
    </row>
    <row r="126" spans="4:7" x14ac:dyDescent="0.2">
      <c r="F126" s="16"/>
      <c r="G126" s="16"/>
    </row>
    <row r="127" spans="4:7" x14ac:dyDescent="0.2">
      <c r="F127" s="31"/>
      <c r="G127" s="31"/>
    </row>
    <row r="128" spans="4:7" ht="11.25" customHeight="1" x14ac:dyDescent="0.2">
      <c r="F128" s="26"/>
      <c r="G128" s="26"/>
    </row>
    <row r="129" spans="1:7" ht="24" customHeight="1" x14ac:dyDescent="0.2">
      <c r="B129" s="17"/>
      <c r="C129" s="17"/>
      <c r="F129" s="32"/>
      <c r="G129" s="32"/>
    </row>
    <row r="130" spans="1:7" ht="15" customHeight="1" x14ac:dyDescent="0.2">
      <c r="D130" s="17"/>
      <c r="E130" s="17"/>
      <c r="F130" s="32"/>
      <c r="G130" s="32"/>
    </row>
    <row r="131" spans="1:7" ht="11.25" customHeight="1" x14ac:dyDescent="0.2">
      <c r="F131" s="29"/>
      <c r="G131" s="29"/>
    </row>
    <row r="132" spans="1:7" x14ac:dyDescent="0.2">
      <c r="F132" s="26"/>
      <c r="G132" s="26"/>
    </row>
    <row r="133" spans="1:7" ht="13.5" customHeight="1" x14ac:dyDescent="0.2">
      <c r="B133" s="17"/>
      <c r="C133" s="17"/>
      <c r="F133" s="33"/>
      <c r="G133" s="33"/>
    </row>
    <row r="134" spans="1:7" ht="12.75" customHeight="1" x14ac:dyDescent="0.2">
      <c r="D134" s="17"/>
      <c r="E134" s="17"/>
      <c r="F134" s="18"/>
      <c r="G134" s="18"/>
    </row>
    <row r="135" spans="1:7" ht="12.75" customHeight="1" x14ac:dyDescent="0.2">
      <c r="D135" s="17"/>
      <c r="E135" s="17"/>
      <c r="F135" s="21"/>
      <c r="G135" s="21"/>
    </row>
    <row r="136" spans="1:7" x14ac:dyDescent="0.2">
      <c r="F136" s="16"/>
      <c r="G136" s="16"/>
    </row>
    <row r="137" spans="1:7" x14ac:dyDescent="0.2">
      <c r="D137" s="17"/>
      <c r="E137" s="17"/>
      <c r="F137" s="30"/>
      <c r="G137" s="30"/>
    </row>
    <row r="138" spans="1:7" x14ac:dyDescent="0.2">
      <c r="F138" s="29"/>
      <c r="G138" s="29"/>
    </row>
    <row r="139" spans="1:7" x14ac:dyDescent="0.2">
      <c r="F139" s="26"/>
      <c r="G139" s="26"/>
    </row>
    <row r="140" spans="1:7" x14ac:dyDescent="0.2">
      <c r="F140" s="16"/>
      <c r="G140" s="16"/>
    </row>
    <row r="141" spans="1:7" ht="19.5" customHeight="1" x14ac:dyDescent="0.2">
      <c r="A141" s="34"/>
      <c r="B141" s="9"/>
      <c r="C141" s="9"/>
      <c r="D141" s="9"/>
      <c r="E141" s="9"/>
      <c r="F141" s="24"/>
      <c r="G141" s="24"/>
    </row>
    <row r="142" spans="1:7" ht="15" customHeight="1" x14ac:dyDescent="0.2">
      <c r="A142" s="17"/>
      <c r="F142" s="24"/>
      <c r="G142" s="24"/>
    </row>
    <row r="143" spans="1:7" x14ac:dyDescent="0.2">
      <c r="A143" s="17"/>
      <c r="B143" s="17"/>
      <c r="C143" s="17"/>
      <c r="F143" s="18"/>
      <c r="G143" s="18"/>
    </row>
    <row r="144" spans="1:7" x14ac:dyDescent="0.2">
      <c r="D144" s="17"/>
      <c r="E144" s="17"/>
      <c r="F144" s="24"/>
      <c r="G144" s="24"/>
    </row>
    <row r="145" spans="1:7" x14ac:dyDescent="0.2">
      <c r="F145" s="19"/>
      <c r="G145" s="19"/>
    </row>
    <row r="146" spans="1:7" x14ac:dyDescent="0.2">
      <c r="B146" s="17"/>
      <c r="C146" s="17"/>
      <c r="F146" s="18"/>
      <c r="G146" s="18"/>
    </row>
    <row r="147" spans="1:7" x14ac:dyDescent="0.2">
      <c r="D147" s="17"/>
      <c r="E147" s="17"/>
      <c r="F147" s="18"/>
      <c r="G147" s="18"/>
    </row>
    <row r="148" spans="1:7" x14ac:dyDescent="0.2">
      <c r="F148" s="21"/>
      <c r="G148" s="21"/>
    </row>
    <row r="149" spans="1:7" ht="22.5" customHeight="1" x14ac:dyDescent="0.2">
      <c r="D149" s="17"/>
      <c r="E149" s="17"/>
      <c r="F149" s="22"/>
      <c r="G149" s="22"/>
    </row>
    <row r="150" spans="1:7" x14ac:dyDescent="0.2">
      <c r="F150" s="21"/>
      <c r="G150" s="21"/>
    </row>
    <row r="151" spans="1:7" x14ac:dyDescent="0.2">
      <c r="B151" s="17"/>
      <c r="C151" s="17"/>
      <c r="F151" s="24"/>
      <c r="G151" s="24"/>
    </row>
    <row r="152" spans="1:7" x14ac:dyDescent="0.2">
      <c r="D152" s="17"/>
      <c r="E152" s="17"/>
      <c r="F152" s="25"/>
      <c r="G152" s="25"/>
    </row>
    <row r="153" spans="1:7" x14ac:dyDescent="0.2">
      <c r="F153" s="19"/>
      <c r="G153" s="19"/>
    </row>
    <row r="154" spans="1:7" ht="13.5" customHeight="1" x14ac:dyDescent="0.2">
      <c r="A154" s="17"/>
      <c r="F154" s="24"/>
      <c r="G154" s="24"/>
    </row>
    <row r="155" spans="1:7" ht="13.5" customHeight="1" x14ac:dyDescent="0.2">
      <c r="B155" s="17"/>
      <c r="C155" s="17"/>
      <c r="F155" s="24"/>
      <c r="G155" s="24"/>
    </row>
    <row r="156" spans="1:7" ht="13.5" customHeight="1" x14ac:dyDescent="0.2">
      <c r="D156" s="17"/>
      <c r="E156" s="17"/>
      <c r="F156" s="18"/>
      <c r="G156" s="18"/>
    </row>
    <row r="157" spans="1:7" x14ac:dyDescent="0.2">
      <c r="D157" s="17"/>
      <c r="E157" s="17"/>
      <c r="F157" s="19"/>
      <c r="G157" s="19"/>
    </row>
    <row r="158" spans="1:7" x14ac:dyDescent="0.2">
      <c r="D158" s="17"/>
      <c r="E158" s="17"/>
      <c r="F158" s="18"/>
      <c r="G158" s="18"/>
    </row>
    <row r="159" spans="1:7" x14ac:dyDescent="0.2">
      <c r="F159" s="29"/>
      <c r="G159" s="29"/>
    </row>
    <row r="160" spans="1:7" x14ac:dyDescent="0.2">
      <c r="D160" s="17"/>
      <c r="E160" s="17"/>
      <c r="F160" s="30"/>
      <c r="G160" s="30"/>
    </row>
    <row r="161" spans="1:7" x14ac:dyDescent="0.2">
      <c r="D161" s="17"/>
      <c r="E161" s="17"/>
      <c r="F161" s="21"/>
      <c r="G161" s="21"/>
    </row>
    <row r="162" spans="1:7" x14ac:dyDescent="0.2">
      <c r="F162" s="35"/>
      <c r="G162" s="35"/>
    </row>
    <row r="163" spans="1:7" x14ac:dyDescent="0.2">
      <c r="B163" s="17"/>
      <c r="C163" s="17"/>
      <c r="F163" s="33"/>
      <c r="G163" s="33"/>
    </row>
    <row r="164" spans="1:7" x14ac:dyDescent="0.2">
      <c r="D164" s="17"/>
      <c r="E164" s="17"/>
      <c r="F164" s="18"/>
      <c r="G164" s="18"/>
    </row>
    <row r="165" spans="1:7" x14ac:dyDescent="0.2">
      <c r="D165" s="17"/>
      <c r="E165" s="17"/>
      <c r="F165" s="21"/>
      <c r="G165" s="21"/>
    </row>
    <row r="166" spans="1:7" x14ac:dyDescent="0.2">
      <c r="D166" s="17"/>
      <c r="E166" s="17"/>
      <c r="F166" s="21"/>
      <c r="G166" s="21"/>
    </row>
    <row r="167" spans="1:7" x14ac:dyDescent="0.2">
      <c r="F167" s="16"/>
      <c r="G167" s="16"/>
    </row>
    <row r="168" spans="1:7" s="36" customFormat="1" ht="18" customHeight="1" x14ac:dyDescent="0.25">
      <c r="A168" s="203"/>
      <c r="B168" s="204"/>
      <c r="C168" s="204"/>
      <c r="D168" s="204"/>
      <c r="E168" s="204"/>
      <c r="F168" s="204"/>
      <c r="G168" s="41"/>
    </row>
    <row r="169" spans="1:7" ht="28.5" customHeight="1" x14ac:dyDescent="0.2">
      <c r="A169" s="27"/>
      <c r="B169" s="27"/>
      <c r="C169" s="27"/>
      <c r="D169" s="27"/>
      <c r="E169" s="27"/>
      <c r="F169" s="28"/>
      <c r="G169" s="66"/>
    </row>
    <row r="171" spans="1:7" ht="15.75" x14ac:dyDescent="0.2">
      <c r="A171" s="38"/>
      <c r="B171" s="17"/>
      <c r="C171" s="17"/>
      <c r="D171" s="17"/>
      <c r="E171" s="17"/>
      <c r="F171" s="8"/>
      <c r="G171" s="8"/>
    </row>
    <row r="172" spans="1:7" x14ac:dyDescent="0.2">
      <c r="A172" s="17"/>
      <c r="B172" s="17"/>
      <c r="C172" s="17"/>
      <c r="D172" s="17"/>
      <c r="E172" s="17"/>
      <c r="F172" s="8"/>
      <c r="G172" s="8"/>
    </row>
    <row r="173" spans="1:7" ht="17.25" customHeight="1" x14ac:dyDescent="0.2">
      <c r="A173" s="17"/>
      <c r="B173" s="17"/>
      <c r="C173" s="17"/>
      <c r="D173" s="17"/>
      <c r="E173" s="17"/>
      <c r="F173" s="8"/>
      <c r="G173" s="8"/>
    </row>
    <row r="174" spans="1:7" ht="13.5" customHeight="1" x14ac:dyDescent="0.2">
      <c r="A174" s="17"/>
      <c r="B174" s="17"/>
      <c r="C174" s="17"/>
      <c r="D174" s="17"/>
      <c r="E174" s="17"/>
      <c r="F174" s="8"/>
      <c r="G174" s="8"/>
    </row>
    <row r="175" spans="1:7" x14ac:dyDescent="0.2">
      <c r="A175" s="17"/>
      <c r="B175" s="17"/>
      <c r="C175" s="17"/>
      <c r="D175" s="17"/>
      <c r="E175" s="17"/>
      <c r="F175" s="8"/>
      <c r="G175" s="8"/>
    </row>
    <row r="176" spans="1:7" x14ac:dyDescent="0.2">
      <c r="A176" s="17"/>
      <c r="B176" s="17"/>
      <c r="C176" s="17"/>
      <c r="D176" s="17"/>
      <c r="E176" s="17"/>
    </row>
    <row r="177" spans="1:7" x14ac:dyDescent="0.2">
      <c r="A177" s="17"/>
      <c r="B177" s="17"/>
      <c r="C177" s="17"/>
      <c r="D177" s="17"/>
      <c r="E177" s="17"/>
      <c r="F177" s="8"/>
      <c r="G177" s="8"/>
    </row>
    <row r="178" spans="1:7" x14ac:dyDescent="0.2">
      <c r="A178" s="17"/>
      <c r="B178" s="17"/>
      <c r="C178" s="17"/>
      <c r="D178" s="17"/>
      <c r="E178" s="17"/>
      <c r="F178" s="39"/>
      <c r="G178" s="39"/>
    </row>
    <row r="179" spans="1:7" x14ac:dyDescent="0.2">
      <c r="A179" s="17"/>
      <c r="B179" s="17"/>
      <c r="C179" s="17"/>
      <c r="D179" s="17"/>
      <c r="E179" s="17"/>
      <c r="F179" s="8"/>
      <c r="G179" s="8"/>
    </row>
    <row r="180" spans="1:7" ht="22.5" customHeight="1" x14ac:dyDescent="0.2">
      <c r="A180" s="17"/>
      <c r="B180" s="17"/>
      <c r="C180" s="17"/>
      <c r="D180" s="17"/>
      <c r="E180" s="17"/>
      <c r="F180" s="22"/>
      <c r="G180" s="22"/>
    </row>
    <row r="181" spans="1:7" ht="22.5" customHeight="1" x14ac:dyDescent="0.2">
      <c r="F181" s="23"/>
      <c r="G181" s="23"/>
    </row>
  </sheetData>
  <mergeCells count="11">
    <mergeCell ref="B42:G42"/>
    <mergeCell ref="B27:G27"/>
    <mergeCell ref="B44:G44"/>
    <mergeCell ref="A168:F168"/>
    <mergeCell ref="B7:G7"/>
    <mergeCell ref="B56:G56"/>
    <mergeCell ref="A1:G1"/>
    <mergeCell ref="A3:G3"/>
    <mergeCell ref="A5:G5"/>
    <mergeCell ref="B28:G28"/>
    <mergeCell ref="B30:G30"/>
  </mergeCells>
  <phoneticPr fontId="0" type="noConversion"/>
  <printOptions horizontalCentered="1"/>
  <pageMargins left="7.874015748031496E-2" right="7.874015748031496E-2" top="0.23622047244094491" bottom="0.19685039370078741" header="0.31496062992125984" footer="0.31496062992125984"/>
  <pageSetup paperSize="9" scale="80" firstPageNumber="2" orientation="landscape" r:id="rId1"/>
  <headerFooter alignWithMargins="0"/>
  <rowBreaks count="3" manualBreakCount="3">
    <brk id="28" max="7" man="1"/>
    <brk id="102" max="9" man="1"/>
    <brk id="16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13"/>
  <sheetViews>
    <sheetView topLeftCell="A94" workbookViewId="0">
      <selection activeCell="A108" sqref="A108:B108"/>
    </sheetView>
  </sheetViews>
  <sheetFormatPr defaultRowHeight="12.75" x14ac:dyDescent="0.2"/>
  <cols>
    <col min="1" max="1" width="3.28515625" style="120" customWidth="1"/>
    <col min="2" max="2" width="18.5703125" style="120" customWidth="1"/>
    <col min="3" max="10" width="9.140625" style="120"/>
    <col min="11" max="11" width="11.7109375" style="120" customWidth="1"/>
    <col min="12" max="13" width="9.140625" style="120"/>
    <col min="14" max="14" width="13.28515625" style="120" customWidth="1"/>
    <col min="15" max="16" width="9.140625" style="120"/>
    <col min="17" max="17" width="11.28515625" style="120" bestFit="1" customWidth="1"/>
    <col min="18" max="16384" width="9.140625" style="120"/>
  </cols>
  <sheetData>
    <row r="3" spans="1:17" s="122" customFormat="1" ht="15" x14ac:dyDescent="0.25">
      <c r="A3" s="259" t="s">
        <v>39</v>
      </c>
      <c r="B3" s="259"/>
      <c r="C3" s="259"/>
      <c r="D3" s="259"/>
      <c r="E3" s="259"/>
      <c r="F3" s="259"/>
      <c r="G3" s="259"/>
      <c r="H3" s="259"/>
      <c r="I3" s="259"/>
      <c r="J3" s="259"/>
      <c r="K3" s="259"/>
      <c r="L3" s="259"/>
      <c r="M3" s="259"/>
      <c r="N3" s="259"/>
      <c r="O3" s="259"/>
    </row>
    <row r="4" spans="1:17" s="122" customFormat="1" ht="15" x14ac:dyDescent="0.25">
      <c r="B4" s="121"/>
      <c r="C4" s="121"/>
      <c r="D4" s="121"/>
      <c r="E4" s="121"/>
      <c r="F4" s="121"/>
      <c r="G4" s="121"/>
      <c r="H4" s="121"/>
      <c r="I4" s="121"/>
      <c r="J4" s="121"/>
      <c r="K4" s="121"/>
    </row>
    <row r="5" spans="1:17" ht="15" x14ac:dyDescent="0.25">
      <c r="A5" s="260" t="s">
        <v>110</v>
      </c>
      <c r="B5" s="260"/>
      <c r="C5" s="260"/>
      <c r="D5" s="260"/>
      <c r="E5" s="260"/>
      <c r="F5" s="260"/>
      <c r="G5" s="260"/>
      <c r="H5" s="260"/>
      <c r="I5" s="260"/>
      <c r="J5" s="260"/>
      <c r="K5" s="260"/>
      <c r="L5" s="260"/>
      <c r="M5" s="260"/>
      <c r="N5" s="260"/>
      <c r="O5" s="260"/>
    </row>
    <row r="6" spans="1:17" ht="14.25" x14ac:dyDescent="0.2">
      <c r="A6" s="222"/>
      <c r="B6" s="222"/>
      <c r="C6" s="222"/>
      <c r="D6" s="222"/>
      <c r="E6" s="222"/>
      <c r="F6" s="222"/>
      <c r="G6" s="222"/>
      <c r="H6" s="222"/>
      <c r="I6" s="222"/>
      <c r="J6" s="222"/>
      <c r="K6" s="222"/>
      <c r="L6" s="222"/>
      <c r="M6" s="222"/>
      <c r="N6" s="222"/>
    </row>
    <row r="7" spans="1:17" ht="15" x14ac:dyDescent="0.25">
      <c r="A7" s="142"/>
      <c r="B7" s="248"/>
      <c r="C7" s="242"/>
      <c r="D7" s="242"/>
      <c r="E7" s="242"/>
      <c r="F7" s="242"/>
      <c r="G7" s="242"/>
      <c r="H7" s="242"/>
      <c r="I7" s="243" t="s">
        <v>38</v>
      </c>
      <c r="J7" s="242"/>
      <c r="K7" s="243" t="s">
        <v>38</v>
      </c>
      <c r="L7" s="242"/>
      <c r="M7" s="243" t="s">
        <v>38</v>
      </c>
      <c r="N7" s="242"/>
    </row>
    <row r="8" spans="1:17" ht="15" x14ac:dyDescent="0.25">
      <c r="A8" s="142"/>
      <c r="B8" s="248" t="s">
        <v>40</v>
      </c>
      <c r="C8" s="242"/>
      <c r="D8" s="242"/>
      <c r="E8" s="242"/>
      <c r="F8" s="242"/>
      <c r="G8" s="242"/>
      <c r="H8" s="242"/>
      <c r="I8" s="243" t="s">
        <v>38</v>
      </c>
      <c r="J8" s="242"/>
      <c r="K8" s="243" t="s">
        <v>38</v>
      </c>
      <c r="L8" s="242"/>
      <c r="M8" s="243" t="s">
        <v>38</v>
      </c>
      <c r="N8" s="242"/>
    </row>
    <row r="9" spans="1:17" ht="15" x14ac:dyDescent="0.25">
      <c r="A9" s="142"/>
      <c r="B9" s="142" t="s">
        <v>41</v>
      </c>
      <c r="C9" s="243" t="s">
        <v>42</v>
      </c>
      <c r="D9" s="242"/>
      <c r="E9" s="242"/>
      <c r="F9" s="242"/>
      <c r="G9" s="242"/>
      <c r="H9" s="242"/>
      <c r="I9" s="243" t="s">
        <v>103</v>
      </c>
      <c r="J9" s="242"/>
      <c r="K9" s="243" t="s">
        <v>104</v>
      </c>
      <c r="L9" s="242"/>
      <c r="M9" s="243" t="s">
        <v>43</v>
      </c>
      <c r="N9" s="242"/>
    </row>
    <row r="10" spans="1:17" ht="15" x14ac:dyDescent="0.25">
      <c r="A10" s="242"/>
      <c r="B10" s="242"/>
      <c r="C10" s="242"/>
      <c r="D10" s="242"/>
      <c r="E10" s="242"/>
      <c r="F10" s="242"/>
      <c r="G10" s="242"/>
      <c r="H10" s="242"/>
      <c r="I10" s="243" t="s">
        <v>44</v>
      </c>
      <c r="J10" s="242"/>
      <c r="K10" s="243" t="s">
        <v>45</v>
      </c>
      <c r="L10" s="242"/>
      <c r="M10" s="243" t="s">
        <v>46</v>
      </c>
      <c r="N10" s="242"/>
    </row>
    <row r="11" spans="1:17" ht="15" x14ac:dyDescent="0.25">
      <c r="A11" s="136"/>
      <c r="B11" s="244" t="s">
        <v>47</v>
      </c>
      <c r="C11" s="245"/>
      <c r="D11" s="245"/>
      <c r="E11" s="245"/>
      <c r="F11" s="245"/>
      <c r="G11" s="245"/>
      <c r="H11" s="245"/>
      <c r="I11" s="251">
        <f>I18</f>
        <v>1385235</v>
      </c>
      <c r="J11" s="245"/>
      <c r="K11" s="252"/>
      <c r="L11" s="222"/>
      <c r="M11" s="253"/>
      <c r="N11" s="222"/>
    </row>
    <row r="12" spans="1:17" s="135" customFormat="1" ht="15" x14ac:dyDescent="0.25">
      <c r="A12" s="133"/>
      <c r="B12" s="132"/>
      <c r="C12" s="137"/>
      <c r="D12" s="137"/>
      <c r="E12" s="137"/>
      <c r="F12" s="137"/>
      <c r="G12" s="137"/>
      <c r="H12" s="137"/>
      <c r="I12" s="134"/>
      <c r="J12" s="137"/>
      <c r="K12" s="138"/>
      <c r="L12" s="133"/>
      <c r="M12" s="139"/>
      <c r="N12" s="133"/>
    </row>
    <row r="13" spans="1:17" ht="15" x14ac:dyDescent="0.25">
      <c r="A13" s="124"/>
      <c r="B13" s="247" t="s">
        <v>106</v>
      </c>
      <c r="C13" s="233"/>
      <c r="D13" s="233"/>
      <c r="E13" s="233"/>
      <c r="F13" s="233"/>
      <c r="G13" s="233"/>
      <c r="H13" s="233"/>
      <c r="I13" s="216">
        <v>1164435</v>
      </c>
      <c r="J13" s="233"/>
      <c r="K13" s="216">
        <v>503756.03</v>
      </c>
      <c r="L13" s="233"/>
      <c r="M13" s="232">
        <f>K13/I13*100</f>
        <v>43.261842009214774</v>
      </c>
      <c r="N13" s="233"/>
      <c r="Q13" s="131"/>
    </row>
    <row r="14" spans="1:17" ht="15" x14ac:dyDescent="0.25">
      <c r="A14" s="124"/>
      <c r="B14" s="247" t="s">
        <v>107</v>
      </c>
      <c r="C14" s="233"/>
      <c r="D14" s="233"/>
      <c r="E14" s="233"/>
      <c r="F14" s="233"/>
      <c r="G14" s="233"/>
      <c r="H14" s="233"/>
      <c r="I14" s="216">
        <v>220000</v>
      </c>
      <c r="J14" s="233"/>
      <c r="K14" s="216">
        <f>596360.2-K13-K15</f>
        <v>91284.169999999925</v>
      </c>
      <c r="L14" s="233"/>
      <c r="M14" s="232">
        <f>K14/I14*100</f>
        <v>41.492804545454511</v>
      </c>
      <c r="N14" s="233"/>
    </row>
    <row r="15" spans="1:17" ht="15" x14ac:dyDescent="0.25">
      <c r="A15" s="125"/>
      <c r="B15" s="124" t="s">
        <v>108</v>
      </c>
      <c r="C15" s="125"/>
      <c r="D15" s="125"/>
      <c r="E15" s="125"/>
      <c r="F15" s="125"/>
      <c r="G15" s="125"/>
      <c r="H15" s="125"/>
      <c r="I15" s="216">
        <v>800</v>
      </c>
      <c r="J15" s="216"/>
      <c r="K15" s="216">
        <f>720+600</f>
        <v>1320</v>
      </c>
      <c r="L15" s="216"/>
      <c r="M15" s="232">
        <f>K15/I15*100</f>
        <v>165</v>
      </c>
      <c r="N15" s="233"/>
    </row>
    <row r="16" spans="1:17" s="135" customFormat="1" ht="15" x14ac:dyDescent="0.25">
      <c r="A16" s="133"/>
      <c r="B16" s="140"/>
      <c r="C16" s="133"/>
      <c r="D16" s="133"/>
      <c r="E16" s="133"/>
      <c r="F16" s="133"/>
      <c r="G16" s="133"/>
      <c r="H16" s="133"/>
      <c r="I16" s="141"/>
      <c r="J16" s="141"/>
      <c r="K16" s="141"/>
      <c r="L16" s="133"/>
      <c r="M16" s="230"/>
      <c r="N16" s="231"/>
    </row>
    <row r="17" spans="1:14" ht="15" x14ac:dyDescent="0.25">
      <c r="A17" s="152"/>
      <c r="B17" s="237" t="s">
        <v>109</v>
      </c>
      <c r="C17" s="237"/>
      <c r="D17" s="237"/>
      <c r="E17" s="237"/>
      <c r="F17" s="237"/>
      <c r="G17" s="237"/>
      <c r="H17" s="237"/>
      <c r="I17" s="246"/>
      <c r="J17" s="239"/>
      <c r="K17" s="246"/>
      <c r="L17" s="239"/>
      <c r="M17" s="238"/>
      <c r="N17" s="239"/>
    </row>
    <row r="18" spans="1:14" ht="15" x14ac:dyDescent="0.25">
      <c r="A18" s="153"/>
      <c r="B18" s="241" t="s">
        <v>105</v>
      </c>
      <c r="C18" s="241"/>
      <c r="D18" s="241"/>
      <c r="E18" s="241"/>
      <c r="F18" s="241"/>
      <c r="G18" s="241"/>
      <c r="H18" s="241"/>
      <c r="I18" s="240">
        <f>I20+I22+I24+I26+I31+I38+I46+I52+I56</f>
        <v>1385235</v>
      </c>
      <c r="J18" s="235"/>
      <c r="K18" s="240">
        <f>K20+K24+K26+K31+K38+K46+K52+K56</f>
        <v>644592.69999999995</v>
      </c>
      <c r="L18" s="235"/>
      <c r="M18" s="234">
        <f>K18/I18*100</f>
        <v>46.533093662808113</v>
      </c>
      <c r="N18" s="235"/>
    </row>
    <row r="19" spans="1:14" s="135" customFormat="1" ht="15" x14ac:dyDescent="0.25">
      <c r="A19" s="133"/>
      <c r="B19" s="132"/>
      <c r="C19" s="132"/>
      <c r="D19" s="132"/>
      <c r="E19" s="132"/>
      <c r="F19" s="132"/>
      <c r="G19" s="132"/>
      <c r="H19" s="132"/>
      <c r="I19" s="218"/>
      <c r="J19" s="218"/>
      <c r="K19" s="134"/>
      <c r="L19" s="133"/>
      <c r="M19" s="230"/>
      <c r="N19" s="231"/>
    </row>
    <row r="20" spans="1:14" ht="15" x14ac:dyDescent="0.25">
      <c r="A20" s="126"/>
      <c r="B20" s="126" t="s">
        <v>48</v>
      </c>
      <c r="C20" s="221" t="s">
        <v>49</v>
      </c>
      <c r="D20" s="222"/>
      <c r="E20" s="222"/>
      <c r="F20" s="222"/>
      <c r="G20" s="222"/>
      <c r="H20" s="222"/>
      <c r="I20" s="223">
        <f>I21</f>
        <v>910000</v>
      </c>
      <c r="J20" s="222"/>
      <c r="K20" s="223">
        <f>K21</f>
        <v>439039.35</v>
      </c>
      <c r="L20" s="222"/>
      <c r="M20" s="230">
        <f t="shared" ref="M20:M35" si="0">K20/I20*100</f>
        <v>48.246082417582414</v>
      </c>
      <c r="N20" s="231"/>
    </row>
    <row r="21" spans="1:14" ht="15" x14ac:dyDescent="0.25">
      <c r="A21" s="127"/>
      <c r="B21" s="127" t="s">
        <v>50</v>
      </c>
      <c r="C21" s="215" t="s">
        <v>51</v>
      </c>
      <c r="D21" s="222"/>
      <c r="E21" s="222"/>
      <c r="F21" s="222"/>
      <c r="G21" s="222"/>
      <c r="H21" s="222"/>
      <c r="I21" s="217">
        <v>910000</v>
      </c>
      <c r="J21" s="222"/>
      <c r="K21" s="217">
        <f>351231.45+87807.9</f>
        <v>439039.35</v>
      </c>
      <c r="L21" s="222"/>
      <c r="M21" s="230">
        <f t="shared" si="0"/>
        <v>48.246082417582414</v>
      </c>
      <c r="N21" s="231"/>
    </row>
    <row r="22" spans="1:14" ht="15" x14ac:dyDescent="0.25">
      <c r="A22" s="123"/>
      <c r="B22" s="128">
        <v>312</v>
      </c>
      <c r="C22" s="227" t="s">
        <v>59</v>
      </c>
      <c r="D22" s="227"/>
      <c r="E22" s="227"/>
      <c r="F22" s="227"/>
      <c r="G22" s="227"/>
      <c r="H22" s="227"/>
      <c r="I22" s="228">
        <f>I23</f>
        <v>36000</v>
      </c>
      <c r="J22" s="228"/>
      <c r="K22" s="225"/>
      <c r="L22" s="225"/>
      <c r="M22" s="230">
        <f t="shared" si="0"/>
        <v>0</v>
      </c>
      <c r="N22" s="231"/>
    </row>
    <row r="23" spans="1:14" ht="15" x14ac:dyDescent="0.25">
      <c r="A23" s="123"/>
      <c r="B23" s="127">
        <v>3121</v>
      </c>
      <c r="C23" s="215" t="s">
        <v>111</v>
      </c>
      <c r="D23" s="215"/>
      <c r="E23" s="215"/>
      <c r="F23" s="215"/>
      <c r="G23" s="215"/>
      <c r="H23" s="215"/>
      <c r="I23" s="217">
        <v>36000</v>
      </c>
      <c r="J23" s="217"/>
      <c r="K23" s="225"/>
      <c r="L23" s="225"/>
      <c r="M23" s="230">
        <f t="shared" si="0"/>
        <v>0</v>
      </c>
      <c r="N23" s="231"/>
    </row>
    <row r="24" spans="1:14" ht="15" x14ac:dyDescent="0.25">
      <c r="A24" s="126"/>
      <c r="B24" s="126" t="s">
        <v>52</v>
      </c>
      <c r="C24" s="221" t="s">
        <v>53</v>
      </c>
      <c r="D24" s="222"/>
      <c r="E24" s="222"/>
      <c r="F24" s="222"/>
      <c r="G24" s="222"/>
      <c r="H24" s="222"/>
      <c r="I24" s="223">
        <f>I25</f>
        <v>150185</v>
      </c>
      <c r="J24" s="222"/>
      <c r="K24" s="223">
        <f>K25</f>
        <v>72441.67</v>
      </c>
      <c r="L24" s="222"/>
      <c r="M24" s="230">
        <f t="shared" si="0"/>
        <v>48.234956886506644</v>
      </c>
      <c r="N24" s="231"/>
    </row>
    <row r="25" spans="1:14" ht="15" x14ac:dyDescent="0.25">
      <c r="A25" s="127"/>
      <c r="B25" s="127" t="s">
        <v>54</v>
      </c>
      <c r="C25" s="215" t="s">
        <v>55</v>
      </c>
      <c r="D25" s="222"/>
      <c r="E25" s="222"/>
      <c r="F25" s="222"/>
      <c r="G25" s="222"/>
      <c r="H25" s="222"/>
      <c r="I25" s="217">
        <v>150185</v>
      </c>
      <c r="J25" s="222"/>
      <c r="K25" s="217">
        <v>72441.67</v>
      </c>
      <c r="L25" s="222"/>
      <c r="M25" s="230">
        <f t="shared" si="0"/>
        <v>48.234956886506644</v>
      </c>
      <c r="N25" s="231"/>
    </row>
    <row r="26" spans="1:14" ht="15" x14ac:dyDescent="0.25">
      <c r="A26" s="126"/>
      <c r="B26" s="126" t="s">
        <v>56</v>
      </c>
      <c r="C26" s="221" t="s">
        <v>57</v>
      </c>
      <c r="D26" s="222"/>
      <c r="E26" s="222"/>
      <c r="F26" s="222"/>
      <c r="G26" s="222"/>
      <c r="H26" s="222"/>
      <c r="I26" s="223">
        <f>I27+I28+I29+I30</f>
        <v>41400</v>
      </c>
      <c r="J26" s="222"/>
      <c r="K26" s="223">
        <f>K27+K28+K29+K30</f>
        <v>27609.7</v>
      </c>
      <c r="L26" s="222"/>
      <c r="M26" s="230">
        <f t="shared" si="0"/>
        <v>66.690096618357487</v>
      </c>
      <c r="N26" s="231"/>
    </row>
    <row r="27" spans="1:14" ht="15" x14ac:dyDescent="0.25">
      <c r="A27" s="123"/>
      <c r="B27" s="129">
        <v>3211</v>
      </c>
      <c r="C27" s="219" t="s">
        <v>112</v>
      </c>
      <c r="D27" s="219"/>
      <c r="E27" s="219"/>
      <c r="F27" s="219"/>
      <c r="G27" s="219"/>
      <c r="H27" s="219"/>
      <c r="I27" s="220">
        <v>4000</v>
      </c>
      <c r="J27" s="220"/>
      <c r="K27" s="224"/>
      <c r="L27" s="224"/>
      <c r="M27" s="230">
        <f t="shared" si="0"/>
        <v>0</v>
      </c>
      <c r="N27" s="231"/>
    </row>
    <row r="28" spans="1:14" ht="15" x14ac:dyDescent="0.25">
      <c r="A28" s="127"/>
      <c r="B28" s="127" t="s">
        <v>58</v>
      </c>
      <c r="C28" s="215" t="s">
        <v>113</v>
      </c>
      <c r="D28" s="222"/>
      <c r="E28" s="222"/>
      <c r="F28" s="222"/>
      <c r="G28" s="222"/>
      <c r="H28" s="222"/>
      <c r="I28" s="217">
        <v>33800</v>
      </c>
      <c r="J28" s="222"/>
      <c r="K28" s="217">
        <v>25804.5</v>
      </c>
      <c r="L28" s="222"/>
      <c r="M28" s="230">
        <f t="shared" si="0"/>
        <v>76.344674556213022</v>
      </c>
      <c r="N28" s="231"/>
    </row>
    <row r="29" spans="1:14" ht="15" x14ac:dyDescent="0.25">
      <c r="A29" s="127"/>
      <c r="B29" s="127" t="s">
        <v>60</v>
      </c>
      <c r="C29" s="215" t="s">
        <v>61</v>
      </c>
      <c r="D29" s="222"/>
      <c r="E29" s="222"/>
      <c r="F29" s="222"/>
      <c r="G29" s="222"/>
      <c r="H29" s="222"/>
      <c r="I29" s="217">
        <v>3000</v>
      </c>
      <c r="J29" s="222"/>
      <c r="K29" s="217">
        <v>750</v>
      </c>
      <c r="L29" s="222"/>
      <c r="M29" s="230">
        <f t="shared" si="0"/>
        <v>25</v>
      </c>
      <c r="N29" s="231"/>
    </row>
    <row r="30" spans="1:14" ht="15" x14ac:dyDescent="0.25">
      <c r="A30" s="123"/>
      <c r="B30" s="127">
        <v>3214</v>
      </c>
      <c r="C30" s="226" t="s">
        <v>114</v>
      </c>
      <c r="D30" s="226"/>
      <c r="E30" s="226"/>
      <c r="F30" s="226"/>
      <c r="G30" s="226"/>
      <c r="H30" s="226"/>
      <c r="I30" s="217">
        <v>600</v>
      </c>
      <c r="J30" s="217"/>
      <c r="K30" s="217">
        <v>1055.2</v>
      </c>
      <c r="L30" s="217"/>
      <c r="M30" s="230">
        <f t="shared" si="0"/>
        <v>175.86666666666667</v>
      </c>
      <c r="N30" s="231"/>
    </row>
    <row r="31" spans="1:14" ht="15" x14ac:dyDescent="0.25">
      <c r="A31" s="126"/>
      <c r="B31" s="126" t="s">
        <v>62</v>
      </c>
      <c r="C31" s="221" t="s">
        <v>63</v>
      </c>
      <c r="D31" s="222"/>
      <c r="E31" s="222"/>
      <c r="F31" s="222"/>
      <c r="G31" s="222"/>
      <c r="H31" s="222"/>
      <c r="I31" s="223">
        <f>I32+I33+I34+I35+I36+I37</f>
        <v>155300</v>
      </c>
      <c r="J31" s="222"/>
      <c r="K31" s="223">
        <f>K32+K33+K34+K35+K36+K37</f>
        <v>73499.45</v>
      </c>
      <c r="L31" s="222"/>
      <c r="M31" s="230">
        <f t="shared" si="0"/>
        <v>47.327398583386994</v>
      </c>
      <c r="N31" s="231"/>
    </row>
    <row r="32" spans="1:14" ht="15" x14ac:dyDescent="0.25">
      <c r="A32" s="127"/>
      <c r="B32" s="127" t="s">
        <v>64</v>
      </c>
      <c r="C32" s="215" t="s">
        <v>65</v>
      </c>
      <c r="D32" s="222"/>
      <c r="E32" s="222"/>
      <c r="F32" s="222"/>
      <c r="G32" s="222"/>
      <c r="H32" s="222"/>
      <c r="I32" s="217">
        <v>17800</v>
      </c>
      <c r="J32" s="222"/>
      <c r="K32" s="217">
        <v>7883.55</v>
      </c>
      <c r="L32" s="222"/>
      <c r="M32" s="230">
        <f t="shared" si="0"/>
        <v>44.289606741573031</v>
      </c>
      <c r="N32" s="231"/>
    </row>
    <row r="33" spans="1:14" ht="15" x14ac:dyDescent="0.25">
      <c r="A33" s="127"/>
      <c r="B33" s="127" t="s">
        <v>66</v>
      </c>
      <c r="C33" s="215" t="s">
        <v>67</v>
      </c>
      <c r="D33" s="222"/>
      <c r="E33" s="222"/>
      <c r="F33" s="222"/>
      <c r="G33" s="222"/>
      <c r="H33" s="222"/>
      <c r="I33" s="217">
        <v>70000</v>
      </c>
      <c r="J33" s="222"/>
      <c r="K33" s="217">
        <v>32034.38</v>
      </c>
      <c r="L33" s="222"/>
      <c r="M33" s="230">
        <f t="shared" si="0"/>
        <v>45.763400000000004</v>
      </c>
      <c r="N33" s="231"/>
    </row>
    <row r="34" spans="1:14" ht="15" x14ac:dyDescent="0.25">
      <c r="A34" s="127"/>
      <c r="B34" s="127" t="s">
        <v>68</v>
      </c>
      <c r="C34" s="215" t="s">
        <v>69</v>
      </c>
      <c r="D34" s="222"/>
      <c r="E34" s="222"/>
      <c r="F34" s="222"/>
      <c r="G34" s="222"/>
      <c r="H34" s="222"/>
      <c r="I34" s="217">
        <v>48000</v>
      </c>
      <c r="J34" s="222"/>
      <c r="K34" s="217">
        <v>25244.23</v>
      </c>
      <c r="L34" s="222"/>
      <c r="M34" s="230">
        <f t="shared" si="0"/>
        <v>52.592145833333333</v>
      </c>
      <c r="N34" s="231"/>
    </row>
    <row r="35" spans="1:14" ht="15" x14ac:dyDescent="0.25">
      <c r="A35" s="127"/>
      <c r="B35" s="127" t="s">
        <v>70</v>
      </c>
      <c r="C35" s="215" t="s">
        <v>71</v>
      </c>
      <c r="D35" s="222"/>
      <c r="E35" s="222"/>
      <c r="F35" s="222"/>
      <c r="G35" s="222"/>
      <c r="H35" s="222"/>
      <c r="I35" s="217">
        <v>7000</v>
      </c>
      <c r="J35" s="222"/>
      <c r="K35" s="217">
        <v>621.9</v>
      </c>
      <c r="L35" s="222"/>
      <c r="M35" s="230">
        <f t="shared" si="0"/>
        <v>8.8842857142857135</v>
      </c>
      <c r="N35" s="231"/>
    </row>
    <row r="36" spans="1:14" ht="15" x14ac:dyDescent="0.25">
      <c r="A36" s="127"/>
      <c r="B36" s="127" t="s">
        <v>72</v>
      </c>
      <c r="C36" s="215" t="s">
        <v>73</v>
      </c>
      <c r="D36" s="222"/>
      <c r="E36" s="222"/>
      <c r="F36" s="222"/>
      <c r="G36" s="222"/>
      <c r="H36" s="222"/>
      <c r="I36" s="217">
        <v>8000</v>
      </c>
      <c r="J36" s="222"/>
      <c r="K36" s="217">
        <v>7715.39</v>
      </c>
      <c r="L36" s="222"/>
      <c r="M36" s="230">
        <f t="shared" ref="M36:M57" si="1">K36/I36*100</f>
        <v>96.442374999999998</v>
      </c>
      <c r="N36" s="231"/>
    </row>
    <row r="37" spans="1:14" ht="15" x14ac:dyDescent="0.25">
      <c r="A37" s="127"/>
      <c r="B37" s="127" t="s">
        <v>74</v>
      </c>
      <c r="C37" s="215" t="s">
        <v>75</v>
      </c>
      <c r="D37" s="222"/>
      <c r="E37" s="222"/>
      <c r="F37" s="222"/>
      <c r="G37" s="222"/>
      <c r="H37" s="222"/>
      <c r="I37" s="217">
        <v>4500</v>
      </c>
      <c r="J37" s="222"/>
      <c r="K37" s="217"/>
      <c r="L37" s="222"/>
      <c r="M37" s="230">
        <f t="shared" si="1"/>
        <v>0</v>
      </c>
      <c r="N37" s="231"/>
    </row>
    <row r="38" spans="1:14" ht="13.5" customHeight="1" x14ac:dyDescent="0.25">
      <c r="A38" s="126"/>
      <c r="B38" s="126" t="s">
        <v>76</v>
      </c>
      <c r="C38" s="221" t="s">
        <v>77</v>
      </c>
      <c r="D38" s="222"/>
      <c r="E38" s="222"/>
      <c r="F38" s="222"/>
      <c r="G38" s="222"/>
      <c r="H38" s="222"/>
      <c r="I38" s="223">
        <f>I39+I40+I41+I42+I43+I44+I45</f>
        <v>51550</v>
      </c>
      <c r="J38" s="222"/>
      <c r="K38" s="223">
        <f>K39+K40+K41+K42+K43+K44+K45</f>
        <v>22825.16</v>
      </c>
      <c r="L38" s="222"/>
      <c r="M38" s="230">
        <f t="shared" si="1"/>
        <v>44.277710960232788</v>
      </c>
      <c r="N38" s="231"/>
    </row>
    <row r="39" spans="1:14" ht="15" x14ac:dyDescent="0.25">
      <c r="A39" s="127"/>
      <c r="B39" s="127" t="s">
        <v>78</v>
      </c>
      <c r="C39" s="215" t="s">
        <v>79</v>
      </c>
      <c r="D39" s="222"/>
      <c r="E39" s="222"/>
      <c r="F39" s="222"/>
      <c r="G39" s="222"/>
      <c r="H39" s="222"/>
      <c r="I39" s="217">
        <v>3600</v>
      </c>
      <c r="J39" s="222"/>
      <c r="K39" s="217">
        <v>1374</v>
      </c>
      <c r="L39" s="222"/>
      <c r="M39" s="230">
        <f t="shared" si="1"/>
        <v>38.166666666666664</v>
      </c>
      <c r="N39" s="231"/>
    </row>
    <row r="40" spans="1:14" ht="15" x14ac:dyDescent="0.25">
      <c r="A40" s="127"/>
      <c r="B40" s="127" t="s">
        <v>80</v>
      </c>
      <c r="C40" s="215" t="s">
        <v>81</v>
      </c>
      <c r="D40" s="222"/>
      <c r="E40" s="222"/>
      <c r="F40" s="222"/>
      <c r="G40" s="222"/>
      <c r="H40" s="222"/>
      <c r="I40" s="217">
        <v>9000</v>
      </c>
      <c r="J40" s="222"/>
      <c r="K40" s="217">
        <v>2071.25</v>
      </c>
      <c r="L40" s="222"/>
      <c r="M40" s="230">
        <f t="shared" si="1"/>
        <v>23.013888888888889</v>
      </c>
      <c r="N40" s="231"/>
    </row>
    <row r="41" spans="1:14" ht="15" x14ac:dyDescent="0.25">
      <c r="A41" s="127"/>
      <c r="B41" s="127" t="s">
        <v>82</v>
      </c>
      <c r="C41" s="215" t="s">
        <v>83</v>
      </c>
      <c r="D41" s="222"/>
      <c r="E41" s="222"/>
      <c r="F41" s="222"/>
      <c r="G41" s="222"/>
      <c r="H41" s="222"/>
      <c r="I41" s="217">
        <v>17200</v>
      </c>
      <c r="J41" s="222"/>
      <c r="K41" s="217">
        <v>9293.5499999999993</v>
      </c>
      <c r="L41" s="222"/>
      <c r="M41" s="230">
        <f t="shared" si="1"/>
        <v>54.032267441860462</v>
      </c>
      <c r="N41" s="231"/>
    </row>
    <row r="42" spans="1:14" ht="15" x14ac:dyDescent="0.25">
      <c r="A42" s="127"/>
      <c r="B42" s="127" t="s">
        <v>84</v>
      </c>
      <c r="C42" s="215" t="s">
        <v>85</v>
      </c>
      <c r="D42" s="222"/>
      <c r="E42" s="222"/>
      <c r="F42" s="222"/>
      <c r="G42" s="222"/>
      <c r="H42" s="222"/>
      <c r="I42" s="217">
        <v>8700</v>
      </c>
      <c r="J42" s="222"/>
      <c r="K42" s="217">
        <v>6172.61</v>
      </c>
      <c r="L42" s="222"/>
      <c r="M42" s="230">
        <f t="shared" si="1"/>
        <v>70.949540229885059</v>
      </c>
      <c r="N42" s="231"/>
    </row>
    <row r="43" spans="1:14" ht="15" x14ac:dyDescent="0.25">
      <c r="A43" s="127"/>
      <c r="B43" s="127" t="s">
        <v>86</v>
      </c>
      <c r="C43" s="215" t="s">
        <v>87</v>
      </c>
      <c r="D43" s="222"/>
      <c r="E43" s="222"/>
      <c r="F43" s="222"/>
      <c r="G43" s="222"/>
      <c r="H43" s="222"/>
      <c r="I43" s="217">
        <v>8500</v>
      </c>
      <c r="J43" s="222"/>
      <c r="K43" s="217">
        <v>2413.75</v>
      </c>
      <c r="L43" s="222"/>
      <c r="M43" s="230">
        <f t="shared" si="1"/>
        <v>28.397058823529413</v>
      </c>
      <c r="N43" s="231"/>
    </row>
    <row r="44" spans="1:14" ht="15" x14ac:dyDescent="0.25">
      <c r="A44" s="127"/>
      <c r="B44" s="127" t="s">
        <v>88</v>
      </c>
      <c r="C44" s="215" t="s">
        <v>89</v>
      </c>
      <c r="D44" s="222"/>
      <c r="E44" s="222"/>
      <c r="F44" s="222"/>
      <c r="G44" s="222"/>
      <c r="H44" s="222"/>
      <c r="I44" s="217">
        <v>4250</v>
      </c>
      <c r="J44" s="222"/>
      <c r="K44" s="217">
        <v>1500</v>
      </c>
      <c r="L44" s="222"/>
      <c r="M44" s="230">
        <f t="shared" si="1"/>
        <v>35.294117647058826</v>
      </c>
      <c r="N44" s="231"/>
    </row>
    <row r="45" spans="1:14" ht="15" x14ac:dyDescent="0.25">
      <c r="A45" s="127"/>
      <c r="B45" s="127" t="s">
        <v>90</v>
      </c>
      <c r="C45" s="215" t="s">
        <v>91</v>
      </c>
      <c r="D45" s="222"/>
      <c r="E45" s="222"/>
      <c r="F45" s="222"/>
      <c r="G45" s="222"/>
      <c r="H45" s="222"/>
      <c r="I45" s="217">
        <v>300</v>
      </c>
      <c r="J45" s="222"/>
      <c r="K45" s="217"/>
      <c r="L45" s="222"/>
      <c r="M45" s="230">
        <f t="shared" si="1"/>
        <v>0</v>
      </c>
      <c r="N45" s="231"/>
    </row>
    <row r="46" spans="1:14" ht="15" x14ac:dyDescent="0.25">
      <c r="A46" s="126"/>
      <c r="B46" s="126" t="s">
        <v>92</v>
      </c>
      <c r="C46" s="221" t="s">
        <v>93</v>
      </c>
      <c r="D46" s="222"/>
      <c r="E46" s="222"/>
      <c r="F46" s="222"/>
      <c r="G46" s="222"/>
      <c r="H46" s="222"/>
      <c r="I46" s="223">
        <f>I47+I51+I48+I49+I50</f>
        <v>14600</v>
      </c>
      <c r="J46" s="222"/>
      <c r="K46" s="223">
        <f>K47+K48+K50</f>
        <v>6328.17</v>
      </c>
      <c r="L46" s="222"/>
      <c r="M46" s="230">
        <f t="shared" si="1"/>
        <v>43.343630136986299</v>
      </c>
      <c r="N46" s="231"/>
    </row>
    <row r="47" spans="1:14" ht="15" x14ac:dyDescent="0.25">
      <c r="A47" s="127"/>
      <c r="B47" s="127">
        <v>3291</v>
      </c>
      <c r="C47" s="215" t="s">
        <v>115</v>
      </c>
      <c r="D47" s="215"/>
      <c r="E47" s="215"/>
      <c r="F47" s="215"/>
      <c r="G47" s="215"/>
      <c r="H47" s="215"/>
      <c r="I47" s="217">
        <v>11000</v>
      </c>
      <c r="J47" s="217"/>
      <c r="K47" s="217">
        <v>5330.22</v>
      </c>
      <c r="L47" s="217"/>
      <c r="M47" s="230">
        <f t="shared" si="1"/>
        <v>48.456545454545456</v>
      </c>
      <c r="N47" s="231"/>
    </row>
    <row r="48" spans="1:14" ht="15" x14ac:dyDescent="0.25">
      <c r="A48" s="127"/>
      <c r="B48" s="127" t="s">
        <v>94</v>
      </c>
      <c r="C48" s="215" t="s">
        <v>95</v>
      </c>
      <c r="D48" s="222"/>
      <c r="E48" s="222"/>
      <c r="F48" s="222"/>
      <c r="G48" s="222"/>
      <c r="H48" s="222"/>
      <c r="I48" s="217">
        <v>1000</v>
      </c>
      <c r="J48" s="222"/>
      <c r="K48" s="217">
        <v>517.95000000000005</v>
      </c>
      <c r="L48" s="222"/>
      <c r="M48" s="230">
        <f t="shared" si="1"/>
        <v>51.795000000000002</v>
      </c>
      <c r="N48" s="231"/>
    </row>
    <row r="49" spans="1:18" ht="15" x14ac:dyDescent="0.25">
      <c r="A49" s="123"/>
      <c r="B49" s="127">
        <v>3294</v>
      </c>
      <c r="C49" s="215" t="s">
        <v>119</v>
      </c>
      <c r="D49" s="215"/>
      <c r="E49" s="215"/>
      <c r="F49" s="215"/>
      <c r="G49" s="215"/>
      <c r="H49" s="215"/>
      <c r="I49" s="217">
        <v>100</v>
      </c>
      <c r="J49" s="217"/>
      <c r="K49" s="225"/>
      <c r="L49" s="225"/>
      <c r="M49" s="230">
        <f t="shared" si="1"/>
        <v>0</v>
      </c>
      <c r="N49" s="231"/>
    </row>
    <row r="50" spans="1:18" ht="15" x14ac:dyDescent="0.25">
      <c r="A50" s="123"/>
      <c r="B50" s="127">
        <v>3295</v>
      </c>
      <c r="C50" s="215" t="s">
        <v>120</v>
      </c>
      <c r="D50" s="215"/>
      <c r="E50" s="215"/>
      <c r="F50" s="215"/>
      <c r="G50" s="215"/>
      <c r="H50" s="215"/>
      <c r="I50" s="217">
        <v>1000</v>
      </c>
      <c r="J50" s="217"/>
      <c r="K50" s="217">
        <v>480</v>
      </c>
      <c r="L50" s="217"/>
      <c r="M50" s="230">
        <f t="shared" si="1"/>
        <v>48</v>
      </c>
      <c r="N50" s="231"/>
    </row>
    <row r="51" spans="1:18" ht="15" x14ac:dyDescent="0.25">
      <c r="A51" s="127"/>
      <c r="B51" s="127" t="s">
        <v>96</v>
      </c>
      <c r="C51" s="215" t="s">
        <v>93</v>
      </c>
      <c r="D51" s="222"/>
      <c r="E51" s="222"/>
      <c r="F51" s="222"/>
      <c r="G51" s="222"/>
      <c r="H51" s="222"/>
      <c r="I51" s="217">
        <v>1500</v>
      </c>
      <c r="J51" s="222"/>
      <c r="K51" s="217"/>
      <c r="L51" s="222"/>
      <c r="M51" s="230">
        <f t="shared" si="1"/>
        <v>0</v>
      </c>
      <c r="N51" s="231"/>
    </row>
    <row r="52" spans="1:18" ht="15" x14ac:dyDescent="0.25">
      <c r="A52" s="126"/>
      <c r="B52" s="126" t="s">
        <v>97</v>
      </c>
      <c r="C52" s="221" t="s">
        <v>98</v>
      </c>
      <c r="D52" s="222"/>
      <c r="E52" s="222"/>
      <c r="F52" s="222"/>
      <c r="G52" s="222"/>
      <c r="H52" s="222"/>
      <c r="I52" s="223">
        <f>I53+I54</f>
        <v>5750</v>
      </c>
      <c r="J52" s="222"/>
      <c r="K52" s="223">
        <f>K53+K54+K55</f>
        <v>2849.2000000000003</v>
      </c>
      <c r="L52" s="222"/>
      <c r="M52" s="230">
        <f t="shared" si="1"/>
        <v>49.55130434782609</v>
      </c>
      <c r="N52" s="231"/>
    </row>
    <row r="53" spans="1:18" ht="15" x14ac:dyDescent="0.25">
      <c r="A53" s="127"/>
      <c r="B53" s="127" t="s">
        <v>99</v>
      </c>
      <c r="C53" s="215" t="s">
        <v>100</v>
      </c>
      <c r="D53" s="222"/>
      <c r="E53" s="222"/>
      <c r="F53" s="222"/>
      <c r="G53" s="222"/>
      <c r="H53" s="222"/>
      <c r="I53" s="217">
        <v>5550</v>
      </c>
      <c r="J53" s="222"/>
      <c r="K53" s="217">
        <v>2699.05</v>
      </c>
      <c r="L53" s="222"/>
      <c r="M53" s="230">
        <f t="shared" si="1"/>
        <v>48.631531531531536</v>
      </c>
      <c r="N53" s="231"/>
    </row>
    <row r="54" spans="1:18" ht="15" x14ac:dyDescent="0.25">
      <c r="A54" s="123"/>
      <c r="B54" s="127">
        <v>3433</v>
      </c>
      <c r="C54" s="215" t="s">
        <v>116</v>
      </c>
      <c r="D54" s="215"/>
      <c r="E54" s="215"/>
      <c r="F54" s="215"/>
      <c r="G54" s="215"/>
      <c r="H54" s="215"/>
      <c r="I54" s="236">
        <v>200</v>
      </c>
      <c r="J54" s="236"/>
      <c r="K54" s="217">
        <v>0.15</v>
      </c>
      <c r="L54" s="217"/>
      <c r="M54" s="230">
        <f t="shared" si="1"/>
        <v>7.4999999999999997E-2</v>
      </c>
      <c r="N54" s="231"/>
    </row>
    <row r="55" spans="1:18" ht="15" x14ac:dyDescent="0.25">
      <c r="A55" s="123"/>
      <c r="B55" s="127">
        <v>3434</v>
      </c>
      <c r="C55" s="215" t="s">
        <v>124</v>
      </c>
      <c r="D55" s="215"/>
      <c r="E55" s="215"/>
      <c r="F55" s="215"/>
      <c r="G55" s="215"/>
      <c r="H55" s="215"/>
      <c r="I55" s="130"/>
      <c r="J55" s="130"/>
      <c r="K55" s="217">
        <v>150</v>
      </c>
      <c r="L55" s="217"/>
      <c r="M55" s="230"/>
      <c r="N55" s="231"/>
    </row>
    <row r="56" spans="1:18" ht="15" x14ac:dyDescent="0.25">
      <c r="A56" s="126"/>
      <c r="B56" s="126" t="s">
        <v>101</v>
      </c>
      <c r="C56" s="221" t="s">
        <v>102</v>
      </c>
      <c r="D56" s="222"/>
      <c r="E56" s="222"/>
      <c r="F56" s="222"/>
      <c r="G56" s="222"/>
      <c r="H56" s="222"/>
      <c r="I56" s="223">
        <f>I57+I58</f>
        <v>20450</v>
      </c>
      <c r="J56" s="236"/>
      <c r="K56" s="223"/>
      <c r="L56" s="222"/>
      <c r="M56" s="230">
        <f t="shared" si="1"/>
        <v>0</v>
      </c>
      <c r="N56" s="231"/>
    </row>
    <row r="57" spans="1:18" ht="15" x14ac:dyDescent="0.25">
      <c r="A57" s="127"/>
      <c r="B57" s="127">
        <v>4221</v>
      </c>
      <c r="C57" s="215" t="s">
        <v>117</v>
      </c>
      <c r="D57" s="222"/>
      <c r="E57" s="222"/>
      <c r="F57" s="222"/>
      <c r="G57" s="222"/>
      <c r="H57" s="222"/>
      <c r="I57" s="217">
        <v>19450</v>
      </c>
      <c r="J57" s="236"/>
      <c r="K57" s="217"/>
      <c r="L57" s="222"/>
      <c r="M57" s="230">
        <f t="shared" si="1"/>
        <v>0</v>
      </c>
      <c r="N57" s="231"/>
    </row>
    <row r="58" spans="1:18" ht="15" x14ac:dyDescent="0.25">
      <c r="B58" s="127">
        <v>4227</v>
      </c>
      <c r="C58" s="222" t="s">
        <v>118</v>
      </c>
      <c r="D58" s="222"/>
      <c r="E58" s="222"/>
      <c r="F58" s="222"/>
      <c r="G58" s="222"/>
      <c r="H58" s="222"/>
      <c r="I58" s="217">
        <v>1000</v>
      </c>
      <c r="J58" s="217"/>
      <c r="K58" s="229"/>
      <c r="L58" s="229"/>
      <c r="M58" s="230">
        <f>K58/I58*100</f>
        <v>0</v>
      </c>
      <c r="N58" s="231"/>
    </row>
    <row r="59" spans="1:18" ht="14.25" x14ac:dyDescent="0.2">
      <c r="B59" s="123"/>
      <c r="C59" s="123"/>
      <c r="D59" s="123"/>
      <c r="E59" s="123"/>
      <c r="F59" s="123"/>
      <c r="G59" s="123"/>
      <c r="H59" s="123"/>
      <c r="I59" s="130"/>
      <c r="J59" s="130"/>
      <c r="K59" s="123"/>
      <c r="L59" s="123"/>
    </row>
    <row r="60" spans="1:18" ht="14.25" x14ac:dyDescent="0.2">
      <c r="B60" s="123"/>
      <c r="C60" s="123"/>
      <c r="D60" s="123"/>
      <c r="E60" s="123"/>
      <c r="F60" s="123"/>
      <c r="G60" s="123"/>
      <c r="H60" s="123"/>
      <c r="I60" s="130"/>
      <c r="J60" s="130"/>
      <c r="K60" s="123"/>
      <c r="L60" s="123"/>
    </row>
    <row r="61" spans="1:18" s="155" customFormat="1" x14ac:dyDescent="0.2">
      <c r="A61" s="261" t="s">
        <v>125</v>
      </c>
      <c r="B61" s="261"/>
      <c r="C61" s="261"/>
      <c r="D61" s="261"/>
      <c r="E61" s="261"/>
      <c r="F61" s="261"/>
      <c r="G61" s="261"/>
      <c r="H61" s="261"/>
      <c r="I61" s="261"/>
      <c r="J61" s="261"/>
      <c r="K61" s="261"/>
      <c r="L61" s="261"/>
      <c r="M61" s="261"/>
      <c r="N61" s="261"/>
      <c r="O61" s="154"/>
      <c r="P61" s="154"/>
      <c r="Q61" s="154"/>
      <c r="R61" s="154"/>
    </row>
    <row r="62" spans="1:18" s="155" customFormat="1" ht="14.25" customHeight="1" x14ac:dyDescent="0.2"/>
    <row r="63" spans="1:18" s="156" customFormat="1" ht="24.75" customHeight="1" x14ac:dyDescent="0.2">
      <c r="A63" s="265" t="s">
        <v>135</v>
      </c>
      <c r="B63" s="265"/>
      <c r="C63" s="265"/>
      <c r="D63" s="265"/>
      <c r="E63" s="265"/>
      <c r="F63" s="265"/>
      <c r="G63" s="265"/>
      <c r="H63" s="265"/>
      <c r="I63" s="265"/>
      <c r="J63" s="265"/>
      <c r="K63" s="265"/>
      <c r="L63" s="265"/>
      <c r="M63" s="265"/>
      <c r="N63" s="265"/>
      <c r="O63" s="265"/>
      <c r="P63" s="265"/>
      <c r="Q63" s="265"/>
      <c r="R63" s="265"/>
    </row>
    <row r="64" spans="1:18" s="156" customFormat="1" ht="14.25" customHeight="1" x14ac:dyDescent="0.2">
      <c r="A64" s="265" t="s">
        <v>134</v>
      </c>
      <c r="B64" s="265"/>
      <c r="C64" s="265"/>
      <c r="D64" s="265"/>
      <c r="E64" s="265"/>
      <c r="F64" s="265"/>
      <c r="G64" s="265"/>
      <c r="H64" s="265"/>
      <c r="I64" s="265"/>
      <c r="J64" s="265"/>
      <c r="K64" s="265"/>
      <c r="L64" s="265"/>
      <c r="M64" s="265"/>
      <c r="N64" s="265"/>
      <c r="O64" s="165"/>
      <c r="P64" s="165"/>
      <c r="Q64" s="165"/>
      <c r="R64" s="165"/>
    </row>
    <row r="65" spans="1:18" s="156" customFormat="1" ht="14.25" customHeight="1" x14ac:dyDescent="0.2">
      <c r="A65" s="165"/>
      <c r="B65" s="165"/>
      <c r="C65" s="165"/>
      <c r="D65" s="165"/>
      <c r="E65" s="165"/>
      <c r="F65" s="165"/>
      <c r="G65" s="165"/>
      <c r="H65" s="165"/>
      <c r="I65" s="165"/>
      <c r="J65" s="165"/>
      <c r="K65" s="165"/>
      <c r="L65" s="165"/>
      <c r="M65" s="165"/>
      <c r="N65" s="165"/>
      <c r="O65" s="165"/>
      <c r="P65" s="165"/>
      <c r="Q65" s="165"/>
      <c r="R65" s="165"/>
    </row>
    <row r="66" spans="1:18" s="156" customFormat="1" x14ac:dyDescent="0.2">
      <c r="A66" s="264" t="s">
        <v>147</v>
      </c>
      <c r="B66" s="264"/>
      <c r="C66" s="264"/>
      <c r="D66" s="264"/>
      <c r="E66" s="264"/>
      <c r="F66" s="264"/>
      <c r="G66" s="264"/>
      <c r="H66" s="264"/>
      <c r="I66" s="264"/>
      <c r="J66" s="264"/>
      <c r="K66" s="264"/>
      <c r="L66" s="264"/>
      <c r="M66" s="264"/>
      <c r="N66" s="264"/>
      <c r="O66" s="165"/>
      <c r="P66" s="165"/>
      <c r="Q66" s="165"/>
      <c r="R66" s="165"/>
    </row>
    <row r="67" spans="1:18" s="156" customFormat="1" x14ac:dyDescent="0.2">
      <c r="A67" s="265"/>
      <c r="B67" s="265"/>
      <c r="C67" s="265"/>
      <c r="D67" s="265"/>
      <c r="E67" s="265"/>
      <c r="F67" s="265"/>
      <c r="G67" s="265"/>
      <c r="H67" s="265"/>
      <c r="I67" s="265"/>
      <c r="J67" s="265"/>
      <c r="K67" s="265"/>
      <c r="L67" s="265"/>
      <c r="M67" s="265"/>
      <c r="N67" s="265"/>
      <c r="O67" s="165"/>
      <c r="P67" s="165"/>
      <c r="Q67" s="165"/>
      <c r="R67" s="165"/>
    </row>
    <row r="68" spans="1:18" s="156" customFormat="1" x14ac:dyDescent="0.2">
      <c r="A68" s="165"/>
      <c r="B68" s="165"/>
      <c r="C68" s="165"/>
      <c r="D68" s="165"/>
      <c r="E68" s="165"/>
      <c r="F68" s="165"/>
      <c r="G68" s="165"/>
      <c r="H68" s="165"/>
      <c r="I68" s="165"/>
      <c r="J68" s="165"/>
      <c r="K68" s="165"/>
      <c r="L68" s="165"/>
      <c r="M68" s="165"/>
      <c r="N68" s="165"/>
      <c r="O68" s="165"/>
      <c r="P68" s="165"/>
      <c r="Q68" s="165"/>
      <c r="R68" s="165"/>
    </row>
    <row r="69" spans="1:18" s="156" customFormat="1" x14ac:dyDescent="0.2">
      <c r="A69" s="254" t="s">
        <v>126</v>
      </c>
      <c r="B69" s="254"/>
      <c r="C69" s="254"/>
      <c r="D69" s="254"/>
      <c r="E69" s="254"/>
      <c r="F69" s="254"/>
      <c r="G69" s="254"/>
      <c r="H69" s="254"/>
      <c r="I69" s="254"/>
      <c r="J69" s="254"/>
      <c r="K69" s="254"/>
      <c r="L69" s="254"/>
      <c r="M69" s="254"/>
      <c r="N69" s="254"/>
      <c r="O69" s="167"/>
      <c r="P69" s="167"/>
      <c r="Q69" s="167"/>
      <c r="R69" s="167"/>
    </row>
    <row r="70" spans="1:18" s="156" customFormat="1" ht="3.75" customHeight="1" x14ac:dyDescent="0.2">
      <c r="B70" s="157"/>
    </row>
    <row r="71" spans="1:18" s="156" customFormat="1" ht="83.25" customHeight="1" x14ac:dyDescent="0.2">
      <c r="A71" s="262" t="s">
        <v>142</v>
      </c>
      <c r="B71" s="262"/>
      <c r="C71" s="262"/>
      <c r="D71" s="262"/>
      <c r="E71" s="262"/>
      <c r="F71" s="262"/>
      <c r="G71" s="262"/>
      <c r="H71" s="262"/>
      <c r="I71" s="262"/>
      <c r="J71" s="262"/>
      <c r="K71" s="262"/>
      <c r="L71" s="262"/>
      <c r="M71" s="262"/>
      <c r="N71" s="262"/>
      <c r="O71" s="157"/>
      <c r="P71" s="157"/>
      <c r="Q71" s="157"/>
      <c r="R71" s="157"/>
    </row>
    <row r="72" spans="1:18" s="156" customFormat="1" ht="6.75" customHeight="1" x14ac:dyDescent="0.2">
      <c r="A72" s="174"/>
      <c r="B72" s="174"/>
      <c r="C72" s="174"/>
      <c r="D72" s="174"/>
      <c r="E72" s="174"/>
      <c r="F72" s="174"/>
      <c r="G72" s="174"/>
      <c r="H72" s="174"/>
      <c r="I72" s="174"/>
      <c r="J72" s="174"/>
      <c r="K72" s="174"/>
      <c r="L72" s="174"/>
      <c r="M72" s="174"/>
      <c r="N72" s="174"/>
      <c r="O72" s="157"/>
      <c r="P72" s="157"/>
      <c r="Q72" s="157"/>
      <c r="R72" s="157"/>
    </row>
    <row r="73" spans="1:18" s="156" customFormat="1" ht="14.25" customHeight="1" x14ac:dyDescent="0.2">
      <c r="A73" s="157"/>
      <c r="B73" s="157"/>
      <c r="C73" s="157"/>
      <c r="D73" s="157"/>
      <c r="E73" s="157"/>
      <c r="F73" s="157"/>
      <c r="G73" s="157"/>
      <c r="H73" s="157"/>
      <c r="I73" s="157"/>
      <c r="J73" s="157"/>
      <c r="K73" s="157"/>
      <c r="L73" s="157"/>
      <c r="M73" s="157"/>
      <c r="N73" s="157"/>
      <c r="O73" s="157"/>
      <c r="P73" s="157"/>
      <c r="Q73" s="157"/>
      <c r="R73" s="157"/>
    </row>
    <row r="74" spans="1:18" s="156" customFormat="1" ht="88.5" customHeight="1" x14ac:dyDescent="0.2">
      <c r="A74" s="263" t="s">
        <v>143</v>
      </c>
      <c r="B74" s="263"/>
      <c r="C74" s="263"/>
      <c r="D74" s="263"/>
      <c r="E74" s="263"/>
      <c r="F74" s="263"/>
      <c r="G74" s="263"/>
      <c r="H74" s="263"/>
      <c r="I74" s="263"/>
      <c r="J74" s="263"/>
      <c r="K74" s="263"/>
      <c r="L74" s="263"/>
      <c r="M74" s="263"/>
      <c r="N74" s="263"/>
      <c r="O74" s="157"/>
      <c r="P74" s="157"/>
      <c r="Q74" s="157"/>
      <c r="R74" s="157"/>
    </row>
    <row r="75" spans="1:18" s="156" customFormat="1" ht="22.5" customHeight="1" x14ac:dyDescent="0.2">
      <c r="A75" s="157"/>
      <c r="B75" s="157"/>
      <c r="C75" s="157"/>
      <c r="D75" s="157"/>
      <c r="E75" s="157"/>
      <c r="F75" s="157"/>
      <c r="G75" s="157"/>
      <c r="H75" s="157"/>
      <c r="I75" s="157"/>
      <c r="J75" s="157"/>
      <c r="K75" s="157"/>
      <c r="L75" s="157"/>
      <c r="M75" s="157"/>
      <c r="N75" s="157"/>
      <c r="O75" s="157"/>
      <c r="P75" s="157"/>
      <c r="Q75" s="157"/>
      <c r="R75" s="157"/>
    </row>
    <row r="76" spans="1:18" s="156" customFormat="1" ht="12.75" customHeight="1" x14ac:dyDescent="0.2">
      <c r="A76" s="157" t="s">
        <v>127</v>
      </c>
      <c r="B76" s="157"/>
      <c r="C76" s="157"/>
      <c r="D76" s="157"/>
      <c r="E76" s="157"/>
      <c r="F76" s="157"/>
      <c r="G76" s="157"/>
      <c r="H76" s="157"/>
      <c r="I76" s="157"/>
      <c r="J76" s="157"/>
      <c r="K76" s="157"/>
      <c r="L76" s="157"/>
      <c r="M76" s="157"/>
      <c r="N76" s="157"/>
      <c r="O76" s="157"/>
      <c r="P76" s="157"/>
      <c r="Q76" s="157"/>
      <c r="R76" s="157"/>
    </row>
    <row r="77" spans="1:18" s="156" customFormat="1" x14ac:dyDescent="0.2">
      <c r="A77" s="254" t="s">
        <v>128</v>
      </c>
      <c r="B77" s="254"/>
      <c r="C77" s="254"/>
      <c r="D77" s="254"/>
      <c r="E77" s="254"/>
      <c r="F77" s="254"/>
      <c r="G77" s="254"/>
      <c r="H77" s="254"/>
      <c r="I77" s="254"/>
      <c r="J77" s="254"/>
      <c r="K77" s="254"/>
      <c r="L77" s="254"/>
      <c r="M77" s="254"/>
      <c r="N77" s="254"/>
      <c r="O77" s="167"/>
      <c r="P77" s="167"/>
      <c r="Q77" s="167"/>
      <c r="R77" s="167"/>
    </row>
    <row r="78" spans="1:18" s="156" customFormat="1" x14ac:dyDescent="0.2">
      <c r="B78" s="157"/>
    </row>
    <row r="79" spans="1:18" s="156" customFormat="1" x14ac:dyDescent="0.2">
      <c r="A79" s="255" t="s">
        <v>136</v>
      </c>
      <c r="B79" s="255"/>
      <c r="C79" s="255"/>
      <c r="D79" s="255"/>
      <c r="E79" s="255"/>
      <c r="F79" s="255"/>
      <c r="G79" s="255"/>
      <c r="H79" s="255"/>
      <c r="I79" s="255"/>
      <c r="J79" s="255"/>
      <c r="K79" s="255"/>
      <c r="L79" s="255"/>
      <c r="M79" s="255"/>
      <c r="N79" s="255"/>
    </row>
    <row r="80" spans="1:18" s="156" customFormat="1" x14ac:dyDescent="0.2">
      <c r="A80" s="169"/>
      <c r="B80" s="169"/>
      <c r="C80" s="169"/>
      <c r="D80" s="169"/>
      <c r="E80" s="169"/>
      <c r="F80" s="169"/>
      <c r="G80" s="169"/>
      <c r="H80" s="169"/>
      <c r="I80" s="169"/>
      <c r="J80" s="169"/>
      <c r="K80" s="169"/>
      <c r="L80" s="169"/>
      <c r="M80" s="169"/>
      <c r="N80" s="169"/>
    </row>
    <row r="81" spans="1:14" s="156" customFormat="1" x14ac:dyDescent="0.2">
      <c r="A81" s="250" t="s">
        <v>144</v>
      </c>
      <c r="B81" s="250"/>
      <c r="C81" s="250"/>
      <c r="D81" s="250"/>
      <c r="E81" s="250"/>
      <c r="F81" s="250"/>
      <c r="G81" s="250"/>
      <c r="H81" s="250"/>
      <c r="I81" s="250"/>
      <c r="J81" s="250"/>
      <c r="K81" s="250"/>
      <c r="L81" s="250"/>
      <c r="M81" s="250"/>
      <c r="N81" s="250"/>
    </row>
    <row r="82" spans="1:14" s="156" customFormat="1" x14ac:dyDescent="0.2">
      <c r="A82" s="250" t="s">
        <v>138</v>
      </c>
      <c r="B82" s="250"/>
      <c r="C82" s="250"/>
      <c r="D82" s="250"/>
      <c r="E82" s="250"/>
      <c r="F82" s="250"/>
      <c r="G82" s="250"/>
      <c r="H82" s="250"/>
      <c r="I82" s="250"/>
      <c r="J82" s="250"/>
      <c r="K82" s="250"/>
      <c r="L82" s="250"/>
      <c r="M82" s="250"/>
      <c r="N82" s="250"/>
    </row>
    <row r="83" spans="1:14" s="156" customFormat="1" x14ac:dyDescent="0.2">
      <c r="A83" s="172"/>
      <c r="B83" s="172"/>
      <c r="C83" s="172"/>
      <c r="D83" s="172"/>
      <c r="E83" s="172"/>
      <c r="F83" s="172"/>
      <c r="G83" s="172"/>
      <c r="H83" s="172"/>
      <c r="I83" s="172"/>
      <c r="J83" s="172"/>
      <c r="K83" s="172"/>
      <c r="L83" s="172"/>
      <c r="M83" s="172"/>
      <c r="N83" s="172"/>
    </row>
    <row r="84" spans="1:14" s="156" customFormat="1" x14ac:dyDescent="0.2">
      <c r="A84" s="172"/>
      <c r="B84" s="172"/>
      <c r="C84" s="172"/>
      <c r="D84" s="172"/>
      <c r="E84" s="172"/>
      <c r="F84" s="172"/>
      <c r="G84" s="172"/>
      <c r="H84" s="172"/>
      <c r="I84" s="172"/>
      <c r="J84" s="172"/>
      <c r="K84" s="172"/>
      <c r="L84" s="172"/>
      <c r="M84" s="172"/>
      <c r="N84" s="172"/>
    </row>
    <row r="85" spans="1:14" s="156" customFormat="1" x14ac:dyDescent="0.2">
      <c r="A85" s="160" t="s">
        <v>137</v>
      </c>
      <c r="B85" s="6"/>
      <c r="C85" s="6"/>
      <c r="D85" s="6"/>
      <c r="E85" s="170"/>
      <c r="F85" s="171"/>
      <c r="G85" s="6"/>
      <c r="H85" s="6"/>
      <c r="I85" s="6"/>
      <c r="J85" s="6"/>
      <c r="K85" s="172"/>
      <c r="L85" s="172"/>
      <c r="M85" s="172"/>
      <c r="N85" s="172"/>
    </row>
    <row r="86" spans="1:14" s="156" customFormat="1" x14ac:dyDescent="0.2">
      <c r="A86" s="6"/>
      <c r="B86" s="6"/>
      <c r="C86" s="6"/>
      <c r="D86" s="6"/>
      <c r="E86" s="170"/>
      <c r="F86" s="171"/>
      <c r="G86" s="6"/>
      <c r="H86" s="6"/>
      <c r="I86" s="6"/>
      <c r="J86" s="6"/>
      <c r="K86" s="172"/>
      <c r="L86" s="172"/>
      <c r="M86" s="172"/>
      <c r="N86" s="172"/>
    </row>
    <row r="87" spans="1:14" s="156" customFormat="1" x14ac:dyDescent="0.2">
      <c r="A87" s="173" t="s">
        <v>145</v>
      </c>
      <c r="B87" s="173"/>
      <c r="C87" s="173"/>
      <c r="D87" s="173"/>
      <c r="E87" s="173"/>
      <c r="F87" s="173"/>
      <c r="G87" s="173"/>
      <c r="H87" s="173"/>
      <c r="I87" s="173"/>
      <c r="J87" s="173"/>
      <c r="K87" s="172"/>
      <c r="L87" s="172"/>
      <c r="M87" s="172"/>
      <c r="N87" s="172"/>
    </row>
    <row r="88" spans="1:14" s="156" customFormat="1" x14ac:dyDescent="0.2">
      <c r="A88" s="250" t="s">
        <v>139</v>
      </c>
      <c r="B88" s="250"/>
      <c r="C88" s="250"/>
      <c r="D88" s="250"/>
      <c r="E88" s="250"/>
      <c r="F88" s="250"/>
      <c r="G88" s="250"/>
      <c r="H88" s="250"/>
      <c r="I88" s="250"/>
      <c r="J88" s="250"/>
      <c r="K88" s="250"/>
      <c r="L88" s="250"/>
      <c r="M88" s="250"/>
      <c r="N88" s="250"/>
    </row>
    <row r="89" spans="1:14" s="156" customFormat="1" x14ac:dyDescent="0.2">
      <c r="A89" s="172"/>
      <c r="B89" s="172"/>
      <c r="C89" s="172"/>
      <c r="D89" s="172"/>
      <c r="E89" s="172"/>
      <c r="F89" s="172"/>
      <c r="G89" s="172"/>
      <c r="H89" s="172"/>
      <c r="I89" s="172"/>
      <c r="J89" s="172"/>
      <c r="K89" s="172"/>
      <c r="L89" s="172"/>
      <c r="M89" s="172"/>
      <c r="N89" s="172"/>
    </row>
    <row r="90" spans="1:14" s="156" customFormat="1" x14ac:dyDescent="0.2">
      <c r="A90" s="172"/>
      <c r="B90" s="172"/>
      <c r="C90" s="172"/>
      <c r="D90" s="172"/>
      <c r="E90" s="172"/>
      <c r="F90" s="172"/>
      <c r="G90" s="172"/>
      <c r="H90" s="172"/>
      <c r="I90" s="172"/>
      <c r="J90" s="172"/>
      <c r="K90" s="172"/>
      <c r="L90" s="172"/>
      <c r="M90" s="172"/>
      <c r="N90" s="172"/>
    </row>
    <row r="91" spans="1:14" s="156" customFormat="1" x14ac:dyDescent="0.2">
      <c r="A91" s="160" t="s">
        <v>140</v>
      </c>
      <c r="B91" s="6"/>
      <c r="C91" s="6"/>
      <c r="D91" s="6"/>
      <c r="E91" s="170"/>
      <c r="F91" s="171"/>
      <c r="G91" s="6"/>
      <c r="H91" s="6"/>
      <c r="I91" s="6"/>
      <c r="J91" s="172"/>
      <c r="K91" s="172"/>
      <c r="L91" s="172"/>
      <c r="M91" s="172"/>
      <c r="N91" s="172"/>
    </row>
    <row r="92" spans="1:14" s="156" customFormat="1" x14ac:dyDescent="0.2">
      <c r="A92" s="6"/>
      <c r="B92" s="6"/>
      <c r="C92" s="6"/>
      <c r="D92" s="6"/>
      <c r="E92" s="170"/>
      <c r="F92" s="171"/>
      <c r="G92" s="6"/>
      <c r="H92" s="6"/>
      <c r="I92" s="6"/>
      <c r="J92" s="172"/>
      <c r="K92" s="172"/>
      <c r="L92" s="172"/>
      <c r="M92" s="172"/>
      <c r="N92" s="172"/>
    </row>
    <row r="93" spans="1:14" s="156" customFormat="1" x14ac:dyDescent="0.2">
      <c r="A93" s="6" t="s">
        <v>149</v>
      </c>
      <c r="B93" s="6"/>
      <c r="C93" s="6"/>
      <c r="D93" s="6"/>
      <c r="E93" s="170"/>
      <c r="F93" s="171"/>
      <c r="G93" s="6"/>
      <c r="H93" s="6"/>
      <c r="I93" s="6"/>
      <c r="J93" s="172"/>
      <c r="K93" s="172"/>
      <c r="L93" s="172"/>
      <c r="M93" s="172"/>
      <c r="N93" s="172"/>
    </row>
    <row r="94" spans="1:14" s="156" customFormat="1" x14ac:dyDescent="0.2">
      <c r="A94" s="250" t="s">
        <v>141</v>
      </c>
      <c r="B94" s="250"/>
      <c r="C94" s="250"/>
      <c r="D94" s="250"/>
      <c r="E94" s="250"/>
      <c r="F94" s="250"/>
      <c r="G94" s="250"/>
      <c r="H94" s="250"/>
      <c r="I94" s="250"/>
      <c r="J94" s="250"/>
      <c r="K94" s="250"/>
      <c r="L94" s="250"/>
      <c r="M94" s="250"/>
      <c r="N94" s="250"/>
    </row>
    <row r="95" spans="1:14" s="156" customFormat="1" x14ac:dyDescent="0.2">
      <c r="A95" s="172"/>
      <c r="B95" s="172"/>
      <c r="C95" s="172"/>
      <c r="D95" s="172"/>
      <c r="E95" s="172"/>
      <c r="F95" s="172"/>
      <c r="G95" s="172"/>
      <c r="H95" s="172"/>
      <c r="I95" s="172"/>
      <c r="J95" s="172"/>
      <c r="K95" s="172"/>
      <c r="L95" s="172"/>
      <c r="M95" s="172"/>
      <c r="N95" s="172"/>
    </row>
    <row r="96" spans="1:14" s="156" customFormat="1" x14ac:dyDescent="0.2">
      <c r="A96" s="172"/>
      <c r="B96" s="172"/>
      <c r="C96" s="172"/>
      <c r="D96" s="172"/>
      <c r="E96" s="172"/>
      <c r="F96" s="172"/>
      <c r="G96" s="172"/>
      <c r="H96" s="172"/>
      <c r="I96" s="172"/>
      <c r="J96" s="172"/>
      <c r="K96" s="172"/>
      <c r="L96" s="172"/>
      <c r="M96" s="172"/>
      <c r="N96" s="172"/>
    </row>
    <row r="97" spans="1:19" s="156" customFormat="1" x14ac:dyDescent="0.2">
      <c r="A97" s="249"/>
      <c r="B97" s="249"/>
      <c r="C97" s="249"/>
      <c r="D97" s="249"/>
      <c r="E97" s="249"/>
      <c r="F97" s="249"/>
      <c r="G97" s="249"/>
      <c r="H97" s="249"/>
      <c r="I97" s="249"/>
      <c r="J97" s="249"/>
      <c r="K97" s="249"/>
      <c r="L97" s="249"/>
      <c r="M97" s="249"/>
      <c r="N97" s="249"/>
    </row>
    <row r="98" spans="1:19" s="156" customFormat="1" x14ac:dyDescent="0.2">
      <c r="A98" s="249" t="s">
        <v>133</v>
      </c>
      <c r="B98" s="249"/>
      <c r="C98" s="249"/>
      <c r="D98" s="249"/>
      <c r="E98" s="249"/>
      <c r="F98" s="249"/>
      <c r="G98" s="249"/>
      <c r="H98" s="249"/>
      <c r="I98" s="249"/>
      <c r="J98" s="249"/>
      <c r="K98" s="249"/>
      <c r="L98" s="249"/>
      <c r="M98" s="249"/>
      <c r="N98" s="249"/>
    </row>
    <row r="99" spans="1:19" s="156" customFormat="1" x14ac:dyDescent="0.2">
      <c r="A99" s="172"/>
      <c r="B99" s="172"/>
      <c r="C99" s="172"/>
      <c r="D99" s="172"/>
      <c r="E99" s="172"/>
      <c r="F99" s="172"/>
      <c r="G99" s="172"/>
      <c r="H99" s="172"/>
      <c r="I99" s="172"/>
      <c r="J99" s="172"/>
      <c r="K99" s="172"/>
    </row>
    <row r="100" spans="1:19" s="156" customFormat="1" x14ac:dyDescent="0.2">
      <c r="A100" s="256" t="s">
        <v>150</v>
      </c>
      <c r="B100" s="256"/>
      <c r="C100" s="256"/>
      <c r="D100" s="256"/>
      <c r="E100" s="256"/>
      <c r="F100" s="256"/>
      <c r="G100" s="256"/>
      <c r="H100" s="256"/>
      <c r="I100" s="256"/>
      <c r="J100" s="256"/>
      <c r="K100" s="256"/>
      <c r="L100" s="256"/>
      <c r="M100" s="256"/>
      <c r="N100" s="256"/>
      <c r="O100" s="256"/>
      <c r="P100" s="256"/>
      <c r="Q100" s="256"/>
      <c r="R100" s="256"/>
    </row>
    <row r="101" spans="1:19" s="156" customFormat="1" x14ac:dyDescent="0.2"/>
    <row r="102" spans="1:19" s="156" customFormat="1" x14ac:dyDescent="0.2"/>
    <row r="103" spans="1:19" s="156" customFormat="1" x14ac:dyDescent="0.2"/>
    <row r="104" spans="1:19" s="156" customFormat="1" x14ac:dyDescent="0.2">
      <c r="A104" s="258" t="s">
        <v>129</v>
      </c>
      <c r="B104" s="258"/>
      <c r="C104" s="258"/>
      <c r="D104" s="258"/>
      <c r="E104" s="258"/>
      <c r="F104" s="258"/>
      <c r="G104" s="258"/>
      <c r="H104" s="258"/>
      <c r="I104" s="258"/>
      <c r="J104" s="258"/>
      <c r="K104" s="258"/>
      <c r="L104" s="258"/>
      <c r="M104" s="258"/>
      <c r="N104" s="258"/>
      <c r="O104" s="168"/>
      <c r="P104" s="168"/>
      <c r="Q104" s="168"/>
      <c r="R104" s="168"/>
    </row>
    <row r="105" spans="1:19" s="156" customFormat="1" ht="12" customHeight="1" x14ac:dyDescent="0.2">
      <c r="A105" s="258" t="s">
        <v>130</v>
      </c>
      <c r="B105" s="258"/>
      <c r="C105" s="258"/>
      <c r="D105" s="258"/>
      <c r="E105" s="258"/>
      <c r="F105" s="258"/>
      <c r="G105" s="258"/>
      <c r="H105" s="258"/>
      <c r="I105" s="258"/>
      <c r="J105" s="258"/>
      <c r="K105" s="258"/>
      <c r="L105" s="258"/>
      <c r="M105" s="258"/>
      <c r="N105" s="258"/>
      <c r="O105" s="168"/>
      <c r="P105" s="168"/>
      <c r="Q105" s="168"/>
      <c r="R105" s="168"/>
      <c r="S105" s="158"/>
    </row>
    <row r="106" spans="1:19" s="156" customFormat="1" x14ac:dyDescent="0.2">
      <c r="A106" s="158"/>
      <c r="B106" s="159"/>
      <c r="C106" s="158"/>
      <c r="D106" s="158"/>
      <c r="E106" s="158"/>
      <c r="F106" s="158"/>
      <c r="G106" s="158"/>
      <c r="H106" s="158"/>
      <c r="I106" s="158"/>
      <c r="J106" s="158"/>
      <c r="K106" s="158"/>
      <c r="L106" s="158"/>
      <c r="M106" s="158"/>
      <c r="N106" s="158"/>
      <c r="O106" s="158"/>
      <c r="P106" s="158"/>
      <c r="Q106" s="158"/>
      <c r="R106" s="158"/>
      <c r="S106" s="158"/>
    </row>
    <row r="107" spans="1:19" s="156" customFormat="1" x14ac:dyDescent="0.2">
      <c r="A107" s="257" t="s">
        <v>152</v>
      </c>
      <c r="B107" s="257"/>
      <c r="C107" s="158"/>
      <c r="D107" s="158"/>
      <c r="E107" s="158"/>
      <c r="F107" s="158"/>
      <c r="G107" s="158"/>
      <c r="H107" s="158"/>
      <c r="I107" s="158"/>
      <c r="J107" s="158" t="s">
        <v>131</v>
      </c>
      <c r="K107" s="158"/>
      <c r="L107" s="158"/>
      <c r="M107" s="161"/>
      <c r="N107" s="158"/>
      <c r="O107" s="158"/>
      <c r="P107" s="158"/>
      <c r="Q107" s="158"/>
      <c r="R107" s="158"/>
      <c r="S107" s="161"/>
    </row>
    <row r="108" spans="1:19" s="156" customFormat="1" x14ac:dyDescent="0.2">
      <c r="A108" s="257" t="s">
        <v>153</v>
      </c>
      <c r="B108" s="257"/>
      <c r="C108" s="158"/>
      <c r="D108" s="158"/>
      <c r="E108" s="158"/>
      <c r="F108" s="158"/>
      <c r="G108" s="158"/>
      <c r="H108" s="158"/>
      <c r="I108" s="158"/>
      <c r="J108" s="258"/>
      <c r="K108" s="258"/>
      <c r="L108" s="258"/>
      <c r="N108" s="158"/>
      <c r="O108" s="158"/>
      <c r="P108" s="158"/>
      <c r="Q108" s="158"/>
      <c r="R108" s="158"/>
      <c r="S108" s="161"/>
    </row>
    <row r="109" spans="1:19" s="156" customFormat="1" x14ac:dyDescent="0.2">
      <c r="A109" s="177" t="s">
        <v>154</v>
      </c>
      <c r="B109" s="158"/>
      <c r="D109" s="158"/>
      <c r="E109" s="158"/>
      <c r="F109" s="158"/>
      <c r="G109" s="158"/>
      <c r="H109" s="158"/>
      <c r="I109" s="158"/>
      <c r="K109" s="156" t="s">
        <v>132</v>
      </c>
      <c r="M109" s="155"/>
      <c r="N109" s="158"/>
      <c r="O109" s="158"/>
      <c r="P109" s="258"/>
      <c r="Q109" s="258"/>
      <c r="R109" s="258"/>
    </row>
    <row r="110" spans="1:19" s="155" customFormat="1" x14ac:dyDescent="0.2">
      <c r="A110" s="158"/>
      <c r="B110" s="157"/>
      <c r="C110" s="156"/>
      <c r="D110" s="156"/>
      <c r="E110" s="156"/>
      <c r="F110" s="156"/>
      <c r="G110" s="156"/>
      <c r="H110" s="156"/>
      <c r="I110" s="156"/>
      <c r="J110" s="156"/>
      <c r="K110" s="156"/>
      <c r="L110" s="156"/>
      <c r="M110" s="156"/>
      <c r="N110" s="156"/>
      <c r="O110" s="156"/>
      <c r="P110" s="156"/>
      <c r="Q110" s="156"/>
      <c r="R110" s="156"/>
    </row>
    <row r="111" spans="1:19" s="155" customFormat="1" x14ac:dyDescent="0.2">
      <c r="A111" s="162"/>
      <c r="B111" s="163"/>
    </row>
    <row r="112" spans="1:19" s="155" customFormat="1" x14ac:dyDescent="0.2">
      <c r="A112" s="162"/>
      <c r="B112" s="163"/>
    </row>
    <row r="113" spans="1:2" s="155" customFormat="1" x14ac:dyDescent="0.2">
      <c r="A113" s="162"/>
      <c r="B113" s="163"/>
    </row>
  </sheetData>
  <mergeCells count="223">
    <mergeCell ref="A3:O3"/>
    <mergeCell ref="A5:O5"/>
    <mergeCell ref="A61:N61"/>
    <mergeCell ref="A69:N69"/>
    <mergeCell ref="A71:N71"/>
    <mergeCell ref="A74:N74"/>
    <mergeCell ref="A66:N66"/>
    <mergeCell ref="A67:N67"/>
    <mergeCell ref="A64:N64"/>
    <mergeCell ref="A63:R63"/>
    <mergeCell ref="A100:R100"/>
    <mergeCell ref="A107:B107"/>
    <mergeCell ref="A108:B108"/>
    <mergeCell ref="P109:R109"/>
    <mergeCell ref="A104:N104"/>
    <mergeCell ref="A105:N105"/>
    <mergeCell ref="J108:L108"/>
    <mergeCell ref="A77:N77"/>
    <mergeCell ref="A79:N79"/>
    <mergeCell ref="A81:N81"/>
    <mergeCell ref="A82:N82"/>
    <mergeCell ref="A88:N88"/>
    <mergeCell ref="A6:N6"/>
    <mergeCell ref="B7:H7"/>
    <mergeCell ref="I7:J7"/>
    <mergeCell ref="K7:L7"/>
    <mergeCell ref="M7:N7"/>
    <mergeCell ref="A98:N98"/>
    <mergeCell ref="A97:N97"/>
    <mergeCell ref="A94:N94"/>
    <mergeCell ref="I11:J11"/>
    <mergeCell ref="K11:L11"/>
    <mergeCell ref="M11:N11"/>
    <mergeCell ref="B13:H13"/>
    <mergeCell ref="I13:J13"/>
    <mergeCell ref="K13:L13"/>
    <mergeCell ref="M13:N13"/>
    <mergeCell ref="K14:L14"/>
    <mergeCell ref="B8:H8"/>
    <mergeCell ref="I8:J8"/>
    <mergeCell ref="K8:L8"/>
    <mergeCell ref="M8:N8"/>
    <mergeCell ref="C9:H9"/>
    <mergeCell ref="I9:J9"/>
    <mergeCell ref="K9:L9"/>
    <mergeCell ref="M9:N9"/>
    <mergeCell ref="B18:H18"/>
    <mergeCell ref="A10:H10"/>
    <mergeCell ref="I10:J10"/>
    <mergeCell ref="K10:L10"/>
    <mergeCell ref="M10:N10"/>
    <mergeCell ref="B11:H11"/>
    <mergeCell ref="I17:J17"/>
    <mergeCell ref="K17:L17"/>
    <mergeCell ref="B14:H14"/>
    <mergeCell ref="I14:J14"/>
    <mergeCell ref="K22:L22"/>
    <mergeCell ref="I23:J23"/>
    <mergeCell ref="M14:N14"/>
    <mergeCell ref="C20:H20"/>
    <mergeCell ref="I20:J20"/>
    <mergeCell ref="K20:L20"/>
    <mergeCell ref="M20:N20"/>
    <mergeCell ref="M17:N17"/>
    <mergeCell ref="I18:J18"/>
    <mergeCell ref="K18:L18"/>
    <mergeCell ref="I25:J25"/>
    <mergeCell ref="K25:L25"/>
    <mergeCell ref="M25:N25"/>
    <mergeCell ref="B17:H17"/>
    <mergeCell ref="K24:L24"/>
    <mergeCell ref="M24:N24"/>
    <mergeCell ref="C21:H21"/>
    <mergeCell ref="I21:J21"/>
    <mergeCell ref="K21:L21"/>
    <mergeCell ref="M21:N21"/>
    <mergeCell ref="C32:H32"/>
    <mergeCell ref="I32:J32"/>
    <mergeCell ref="K32:L32"/>
    <mergeCell ref="M32:N32"/>
    <mergeCell ref="C31:H31"/>
    <mergeCell ref="I31:J31"/>
    <mergeCell ref="K31:L31"/>
    <mergeCell ref="M31:N31"/>
    <mergeCell ref="C34:H34"/>
    <mergeCell ref="I34:J34"/>
    <mergeCell ref="K34:L34"/>
    <mergeCell ref="M34:N34"/>
    <mergeCell ref="C33:H33"/>
    <mergeCell ref="I33:J33"/>
    <mergeCell ref="K33:L33"/>
    <mergeCell ref="M33:N33"/>
    <mergeCell ref="C36:H36"/>
    <mergeCell ref="I36:J36"/>
    <mergeCell ref="K36:L36"/>
    <mergeCell ref="M36:N36"/>
    <mergeCell ref="C35:H35"/>
    <mergeCell ref="I35:J35"/>
    <mergeCell ref="K35:L35"/>
    <mergeCell ref="M35:N35"/>
    <mergeCell ref="C38:H38"/>
    <mergeCell ref="I38:J38"/>
    <mergeCell ref="K38:L38"/>
    <mergeCell ref="M38:N38"/>
    <mergeCell ref="C37:H37"/>
    <mergeCell ref="I37:J37"/>
    <mergeCell ref="K37:L37"/>
    <mergeCell ref="M37:N37"/>
    <mergeCell ref="C40:H40"/>
    <mergeCell ref="I40:J40"/>
    <mergeCell ref="K40:L40"/>
    <mergeCell ref="M40:N40"/>
    <mergeCell ref="C39:H39"/>
    <mergeCell ref="I39:J39"/>
    <mergeCell ref="K39:L39"/>
    <mergeCell ref="M39:N39"/>
    <mergeCell ref="C42:H42"/>
    <mergeCell ref="I42:J42"/>
    <mergeCell ref="K42:L42"/>
    <mergeCell ref="M42:N42"/>
    <mergeCell ref="C41:H41"/>
    <mergeCell ref="I41:J41"/>
    <mergeCell ref="K41:L41"/>
    <mergeCell ref="M41:N41"/>
    <mergeCell ref="C44:H44"/>
    <mergeCell ref="I44:J44"/>
    <mergeCell ref="K44:L44"/>
    <mergeCell ref="M44:N44"/>
    <mergeCell ref="C43:H43"/>
    <mergeCell ref="I43:J43"/>
    <mergeCell ref="K43:L43"/>
    <mergeCell ref="M43:N43"/>
    <mergeCell ref="C46:H46"/>
    <mergeCell ref="I46:J46"/>
    <mergeCell ref="K46:L46"/>
    <mergeCell ref="M46:N46"/>
    <mergeCell ref="C45:H45"/>
    <mergeCell ref="I45:J45"/>
    <mergeCell ref="K45:L45"/>
    <mergeCell ref="M45:N45"/>
    <mergeCell ref="C48:H48"/>
    <mergeCell ref="I48:J48"/>
    <mergeCell ref="K48:L48"/>
    <mergeCell ref="M48:N48"/>
    <mergeCell ref="C47:H47"/>
    <mergeCell ref="I47:J47"/>
    <mergeCell ref="K47:L47"/>
    <mergeCell ref="M47:N47"/>
    <mergeCell ref="C52:H52"/>
    <mergeCell ref="I52:J52"/>
    <mergeCell ref="K52:L52"/>
    <mergeCell ref="M52:N52"/>
    <mergeCell ref="C51:H51"/>
    <mergeCell ref="I51:J51"/>
    <mergeCell ref="K51:L51"/>
    <mergeCell ref="M51:N51"/>
    <mergeCell ref="C56:H56"/>
    <mergeCell ref="I56:J56"/>
    <mergeCell ref="K56:L56"/>
    <mergeCell ref="M56:N56"/>
    <mergeCell ref="C53:H53"/>
    <mergeCell ref="I53:J53"/>
    <mergeCell ref="K53:L53"/>
    <mergeCell ref="M53:N53"/>
    <mergeCell ref="C54:H54"/>
    <mergeCell ref="I54:J54"/>
    <mergeCell ref="M58:N58"/>
    <mergeCell ref="I58:J58"/>
    <mergeCell ref="C57:H57"/>
    <mergeCell ref="I57:J57"/>
    <mergeCell ref="K57:L57"/>
    <mergeCell ref="M57:N57"/>
    <mergeCell ref="C58:H58"/>
    <mergeCell ref="M50:N50"/>
    <mergeCell ref="M54:N54"/>
    <mergeCell ref="M55:N55"/>
    <mergeCell ref="M16:N16"/>
    <mergeCell ref="M19:N19"/>
    <mergeCell ref="M15:N15"/>
    <mergeCell ref="M29:N29"/>
    <mergeCell ref="M28:N28"/>
    <mergeCell ref="M26:N26"/>
    <mergeCell ref="M18:N18"/>
    <mergeCell ref="K50:L50"/>
    <mergeCell ref="K49:L49"/>
    <mergeCell ref="K54:L54"/>
    <mergeCell ref="K58:L58"/>
    <mergeCell ref="K55:L55"/>
    <mergeCell ref="M22:N22"/>
    <mergeCell ref="M23:N23"/>
    <mergeCell ref="M27:N27"/>
    <mergeCell ref="M30:N30"/>
    <mergeCell ref="M49:N49"/>
    <mergeCell ref="K15:L15"/>
    <mergeCell ref="C29:H29"/>
    <mergeCell ref="I29:J29"/>
    <mergeCell ref="K29:L29"/>
    <mergeCell ref="C23:H23"/>
    <mergeCell ref="C22:H22"/>
    <mergeCell ref="I22:J22"/>
    <mergeCell ref="C28:H28"/>
    <mergeCell ref="I28:J28"/>
    <mergeCell ref="K28:L28"/>
    <mergeCell ref="I26:J26"/>
    <mergeCell ref="C24:H24"/>
    <mergeCell ref="I24:J24"/>
    <mergeCell ref="K27:L27"/>
    <mergeCell ref="K30:L30"/>
    <mergeCell ref="K23:L23"/>
    <mergeCell ref="C30:H30"/>
    <mergeCell ref="I30:J30"/>
    <mergeCell ref="K26:L26"/>
    <mergeCell ref="C25:H25"/>
    <mergeCell ref="C55:H55"/>
    <mergeCell ref="I15:J15"/>
    <mergeCell ref="C49:H49"/>
    <mergeCell ref="I49:J49"/>
    <mergeCell ref="C50:H50"/>
    <mergeCell ref="I50:J50"/>
    <mergeCell ref="I19:J19"/>
    <mergeCell ref="C27:H27"/>
    <mergeCell ref="I27:J27"/>
    <mergeCell ref="C26:H26"/>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OPĆI DIO</vt:lpstr>
      <vt:lpstr>PLAN PRIHODA</vt:lpstr>
      <vt:lpstr>Rashodi</vt:lpstr>
      <vt:lpstr>'OPĆI DIO'!Print_Area</vt:lpstr>
      <vt:lpstr>'PLAN PRIHODA'!Print_Area</vt:lpstr>
      <vt:lpstr>'PLAN PRIHODA'!Print_Titles</vt:lpstr>
    </vt:vector>
  </TitlesOfParts>
  <Company>Ministarstvo Financija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Marko</cp:lastModifiedBy>
  <cp:lastPrinted>2022-07-25T07:49:38Z</cp:lastPrinted>
  <dcterms:created xsi:type="dcterms:W3CDTF">2013-09-11T11:00:21Z</dcterms:created>
  <dcterms:modified xsi:type="dcterms:W3CDTF">2022-10-13T12:08:48Z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 7. MODEL PRIJEDLOGA FINANCIJSKOG PLANA ZA USTANOVE U ZDRAVSTVU U POSTUPKU SANACIJE.xls</vt:lpwstr>
  </property>
</Properties>
</file>